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ormato 1" sheetId="18" r:id="rId2"/>
    <sheet name="Formato 2" sheetId="10" r:id="rId3"/>
    <sheet name="Formato 3" sheetId="11" r:id="rId4"/>
    <sheet name="Formato 4" sheetId="12" r:id="rId5"/>
    <sheet name="Formato 5" sheetId="13" r:id="rId6"/>
    <sheet name="Formato 6 a)" sheetId="14" r:id="rId7"/>
    <sheet name="Formato 6 b)" sheetId="15" r:id="rId8"/>
    <sheet name="Formato 6 c)" sheetId="16" r:id="rId9"/>
    <sheet name="Formato 6 d)" sheetId="17" r:id="rId10"/>
    <sheet name="Formato 7 a)" sheetId="5" r:id="rId11"/>
    <sheet name="Formato 7 b)" sheetId="6" r:id="rId12"/>
    <sheet name="Formato 7 c)" sheetId="7" r:id="rId13"/>
    <sheet name="Formato 7 d)" sheetId="8" r:id="rId14"/>
    <sheet name="Formato 8" sheetId="9" r:id="rId15"/>
  </sheets>
  <externalReferences>
    <externalReference r:id="rId16"/>
  </externalReferences>
  <definedNames>
    <definedName name="_xlnm._FilterDatabase" localSheetId="6" hidden="1">'Formato 6 a)'!$B$3:$H$155</definedName>
    <definedName name="_xlnm._FilterDatabase" localSheetId="7" hidden="1">'Formato 6 b)'!$A$3:$G$13</definedName>
    <definedName name="_xlnm._FilterDatabase" localSheetId="8" hidden="1">'Formato 6 c)'!$B$3:$H$79</definedName>
    <definedName name="_xlnm._FilterDatabase" localSheetId="9" hidden="1">'Formato 6 d)'!$A$3:$G$27</definedName>
    <definedName name="ANIO_INFORME">'[1]Info General'!$C$12</definedName>
    <definedName name="ANIO1P">'[1]Info General'!$D$23</definedName>
    <definedName name="ANIO1R">'[1]Info General'!$H$25</definedName>
    <definedName name="ANIO2P">'[1]Info General'!$E$23</definedName>
    <definedName name="ANIO2R">'[1]Info General'!$G$25</definedName>
    <definedName name="ANIO3P">'[1]Info General'!$F$23</definedName>
    <definedName name="ANIO3R">'[1]Info General'!$F$25</definedName>
    <definedName name="ANIO4P">'[1]Info General'!$G$23</definedName>
    <definedName name="ANIO4R">'[1]Info General'!$E$25</definedName>
    <definedName name="ANIO5P">'[1]Info General'!$H$23</definedName>
    <definedName name="ANIO5R">'[1]Info General'!$D$25</definedName>
    <definedName name="ANIO6P">'[1]Info General'!$I$23</definedName>
    <definedName name="ENTE_PUBLICO">'[1]Info General'!$C$6</definedName>
    <definedName name="ENTIDAD">'[1]Info General'!$C$11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12" l="1"/>
  <c r="E68" i="12"/>
  <c r="D68" i="12"/>
  <c r="D69" i="12" s="1"/>
  <c r="E60" i="12"/>
  <c r="D60" i="12"/>
  <c r="C60" i="12"/>
  <c r="C68" i="12" s="1"/>
  <c r="C69" i="12" s="1"/>
  <c r="C55" i="12"/>
  <c r="E54" i="12"/>
  <c r="E55" i="12" s="1"/>
  <c r="C54" i="12"/>
  <c r="E46" i="12"/>
  <c r="D46" i="12"/>
  <c r="D54" i="12" s="1"/>
  <c r="D55" i="12" s="1"/>
  <c r="C46" i="12"/>
  <c r="D41" i="12"/>
  <c r="C41" i="12"/>
  <c r="E37" i="12"/>
  <c r="D37" i="12"/>
  <c r="C37" i="12"/>
  <c r="E34" i="12"/>
  <c r="E41" i="12" s="1"/>
  <c r="D34" i="12"/>
  <c r="C34" i="12"/>
  <c r="E26" i="12"/>
  <c r="D26" i="12"/>
  <c r="C26" i="12"/>
  <c r="E16" i="12"/>
  <c r="D16" i="12"/>
  <c r="E12" i="12"/>
  <c r="D12" i="12"/>
  <c r="C12" i="12"/>
  <c r="E7" i="12"/>
  <c r="E20" i="12" s="1"/>
  <c r="D7" i="12"/>
  <c r="D20" i="12" s="1"/>
  <c r="D21" i="12" s="1"/>
  <c r="D22" i="12" s="1"/>
  <c r="D30" i="12" s="1"/>
  <c r="C7" i="12"/>
  <c r="C20" i="12" s="1"/>
  <c r="C21" i="12" s="1"/>
  <c r="C22" i="12" s="1"/>
  <c r="C30" i="12" s="1"/>
  <c r="E21" i="12" l="1"/>
  <c r="E22" i="12" s="1"/>
  <c r="E30" i="12" s="1"/>
  <c r="F72" i="18"/>
  <c r="E72" i="18"/>
  <c r="F65" i="18"/>
  <c r="E65" i="18"/>
  <c r="E76" i="18" s="1"/>
  <c r="F60" i="18"/>
  <c r="F76" i="18" s="1"/>
  <c r="E60" i="18"/>
  <c r="C57" i="18"/>
  <c r="B57" i="18"/>
  <c r="F54" i="18"/>
  <c r="E54" i="18"/>
  <c r="F39" i="18"/>
  <c r="E39" i="18"/>
  <c r="C38" i="18"/>
  <c r="B38" i="18"/>
  <c r="F35" i="18"/>
  <c r="E35" i="18"/>
  <c r="C35" i="18"/>
  <c r="B35" i="18"/>
  <c r="F28" i="18"/>
  <c r="E28" i="18"/>
  <c r="C28" i="18"/>
  <c r="B28" i="18"/>
  <c r="F24" i="18"/>
  <c r="E24" i="18"/>
  <c r="C22" i="18"/>
  <c r="C44" i="18" s="1"/>
  <c r="C59" i="18" s="1"/>
  <c r="B22" i="18"/>
  <c r="F20" i="18"/>
  <c r="E20" i="18"/>
  <c r="E44" i="18" s="1"/>
  <c r="E56" i="18" s="1"/>
  <c r="E78" i="18" s="1"/>
  <c r="F16" i="18"/>
  <c r="E16" i="18"/>
  <c r="C14" i="18"/>
  <c r="B14" i="18"/>
  <c r="F6" i="18"/>
  <c r="F44" i="18" s="1"/>
  <c r="E6" i="18"/>
  <c r="C6" i="18"/>
  <c r="B6" i="18"/>
  <c r="B44" i="18" s="1"/>
  <c r="B59" i="18" s="1"/>
  <c r="F56" i="18" l="1"/>
  <c r="F78" i="18" s="1"/>
  <c r="E4" i="11"/>
  <c r="E10" i="11"/>
  <c r="J4" i="11"/>
  <c r="J10" i="11"/>
  <c r="J16" i="11" s="1"/>
  <c r="I4" i="11"/>
  <c r="I10" i="11"/>
  <c r="I16" i="11" s="1"/>
  <c r="H4" i="11"/>
  <c r="H10" i="11"/>
  <c r="H16" i="11"/>
  <c r="G4" i="11"/>
  <c r="G16" i="11" s="1"/>
  <c r="G10" i="11"/>
  <c r="K14" i="11"/>
  <c r="K13" i="11"/>
  <c r="K12" i="11"/>
  <c r="K11" i="11"/>
  <c r="K10" i="11"/>
  <c r="K8" i="11"/>
  <c r="K7" i="11"/>
  <c r="K6" i="11"/>
  <c r="K5" i="11"/>
  <c r="H5" i="10"/>
  <c r="H9" i="10"/>
  <c r="H4" i="10"/>
  <c r="H15" i="10" s="1"/>
  <c r="G5" i="10"/>
  <c r="G9" i="10"/>
  <c r="G4" i="10"/>
  <c r="G15" i="10" s="1"/>
  <c r="F7" i="10"/>
  <c r="F8" i="10"/>
  <c r="F5" i="10"/>
  <c r="F4" i="10" s="1"/>
  <c r="F15" i="10" s="1"/>
  <c r="F10" i="10"/>
  <c r="F11" i="10"/>
  <c r="F12" i="10"/>
  <c r="F9" i="10"/>
  <c r="F13" i="10"/>
  <c r="E5" i="10"/>
  <c r="E4" i="10" s="1"/>
  <c r="E15" i="10" s="1"/>
  <c r="E9" i="10"/>
  <c r="D5" i="10"/>
  <c r="D4" i="10" s="1"/>
  <c r="D15" i="10" s="1"/>
  <c r="D9" i="10"/>
  <c r="C5" i="10"/>
  <c r="C4" i="10" s="1"/>
  <c r="C15" i="10" s="1"/>
  <c r="C9" i="10"/>
  <c r="B5" i="10"/>
  <c r="B4" i="10" s="1"/>
  <c r="B15" i="10" s="1"/>
  <c r="B9" i="10"/>
  <c r="A2" i="9"/>
  <c r="G7" i="8"/>
  <c r="G29" i="8" s="1"/>
  <c r="G18" i="8"/>
  <c r="F7" i="8"/>
  <c r="F29" i="8" s="1"/>
  <c r="F18" i="8"/>
  <c r="E7" i="8"/>
  <c r="E18" i="8"/>
  <c r="E29" i="8" s="1"/>
  <c r="D7" i="8"/>
  <c r="D18" i="8"/>
  <c r="D29" i="8"/>
  <c r="C7" i="8"/>
  <c r="C29" i="8" s="1"/>
  <c r="C18" i="8"/>
  <c r="B7" i="8"/>
  <c r="B29" i="8" s="1"/>
  <c r="B18" i="8"/>
  <c r="G5" i="8"/>
  <c r="F5" i="8"/>
  <c r="E5" i="8"/>
  <c r="D5" i="8"/>
  <c r="C5" i="8"/>
  <c r="B5" i="8"/>
  <c r="A2" i="8"/>
  <c r="G36" i="7"/>
  <c r="F36" i="7"/>
  <c r="E36" i="7"/>
  <c r="D36" i="7"/>
  <c r="C36" i="7"/>
  <c r="B36" i="7"/>
  <c r="G7" i="7"/>
  <c r="G31" i="7" s="1"/>
  <c r="G21" i="7"/>
  <c r="G28" i="7"/>
  <c r="F7" i="7"/>
  <c r="F31" i="7" s="1"/>
  <c r="F21" i="7"/>
  <c r="F28" i="7"/>
  <c r="E7" i="7"/>
  <c r="E31" i="7" s="1"/>
  <c r="E21" i="7"/>
  <c r="E28" i="7"/>
  <c r="D7" i="7"/>
  <c r="D31" i="7" s="1"/>
  <c r="D21" i="7"/>
  <c r="D28" i="7"/>
  <c r="C7" i="7"/>
  <c r="C31" i="7" s="1"/>
  <c r="C21" i="7"/>
  <c r="C28" i="7"/>
  <c r="B7" i="7"/>
  <c r="B31" i="7" s="1"/>
  <c r="B21" i="7"/>
  <c r="B28" i="7"/>
  <c r="G5" i="7"/>
  <c r="F5" i="7"/>
  <c r="E5" i="7"/>
  <c r="D5" i="7"/>
  <c r="C5" i="7"/>
  <c r="B5" i="7"/>
  <c r="A2" i="7"/>
  <c r="G8" i="6"/>
  <c r="G19" i="6"/>
  <c r="F8" i="6"/>
  <c r="F19" i="6"/>
  <c r="F30" i="6"/>
  <c r="E8" i="6"/>
  <c r="E19" i="6"/>
  <c r="E30" i="6"/>
  <c r="D8" i="6"/>
  <c r="D30" i="6" s="1"/>
  <c r="D19" i="6"/>
  <c r="C8" i="6"/>
  <c r="C30" i="6" s="1"/>
  <c r="C19" i="6"/>
  <c r="B8" i="6"/>
  <c r="B19" i="6"/>
  <c r="B30" i="6" s="1"/>
  <c r="G6" i="6"/>
  <c r="F6" i="6"/>
  <c r="E6" i="6"/>
  <c r="D6" i="6"/>
  <c r="C6" i="6"/>
  <c r="B6" i="6"/>
  <c r="A2" i="6"/>
  <c r="G37" i="5"/>
  <c r="F37" i="5"/>
  <c r="E37" i="5"/>
  <c r="D37" i="5"/>
  <c r="C37" i="5"/>
  <c r="B37" i="5"/>
  <c r="G29" i="5"/>
  <c r="G22" i="5"/>
  <c r="G32" i="5" s="1"/>
  <c r="G8" i="5"/>
  <c r="F29" i="5"/>
  <c r="F22" i="5"/>
  <c r="F8" i="5"/>
  <c r="E29" i="5"/>
  <c r="E22" i="5"/>
  <c r="E8" i="5"/>
  <c r="D29" i="5"/>
  <c r="D22" i="5"/>
  <c r="D32" i="5" s="1"/>
  <c r="D8" i="5"/>
  <c r="C29" i="5"/>
  <c r="C22" i="5"/>
  <c r="C32" i="5" s="1"/>
  <c r="C8" i="5"/>
  <c r="B29" i="5"/>
  <c r="B22" i="5"/>
  <c r="B32" i="5" s="1"/>
  <c r="B8" i="5"/>
  <c r="G6" i="5"/>
  <c r="F6" i="5"/>
  <c r="E6" i="5"/>
  <c r="D6" i="5"/>
  <c r="C6" i="5"/>
  <c r="B6" i="5"/>
  <c r="A2" i="5"/>
  <c r="F32" i="5" l="1"/>
  <c r="G30" i="6"/>
  <c r="K4" i="11"/>
  <c r="E16" i="11"/>
  <c r="K16" i="11" s="1"/>
  <c r="E32" i="5"/>
</calcChain>
</file>

<file path=xl/sharedStrings.xml><?xml version="1.0" encoding="utf-8"?>
<sst xmlns="http://schemas.openxmlformats.org/spreadsheetml/2006/main" count="986" uniqueCount="740">
  <si>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</si>
  <si>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</si>
  <si>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</si>
  <si>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</si>
  <si>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</si>
  <si>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</si>
  <si>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</si>
  <si>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</si>
  <si>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</si>
  <si>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</si>
  <si>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</si>
  <si>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</si>
  <si>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</si>
  <si>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</si>
  <si>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</si>
  <si>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</si>
  <si>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</si>
  <si>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</si>
  <si>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</si>
  <si>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</si>
  <si>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</si>
  <si>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</si>
  <si>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</si>
  <si>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</si>
  <si>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</si>
  <si>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</si>
  <si>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</si>
  <si>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</si>
  <si>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</si>
  <si>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</si>
  <si>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</si>
  <si>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</si>
  <si>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</si>
  <si>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</si>
  <si>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</si>
  <si>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</si>
  <si>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</si>
  <si>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</si>
  <si>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</si>
  <si>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</si>
  <si>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</si>
  <si>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</si>
  <si>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</si>
  <si>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</si>
  <si>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</si>
  <si>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</si>
  <si>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</si>
  <si>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</si>
  <si>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</si>
  <si>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</si>
  <si>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</si>
  <si>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</si>
  <si>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</si>
  <si>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</si>
  <si>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</si>
  <si>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</si>
  <si>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</si>
  <si>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</si>
  <si>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</si>
  <si>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</si>
  <si>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</si>
  <si>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</si>
  <si>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</si>
  <si>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</si>
  <si>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</si>
  <si>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</si>
  <si>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</si>
  <si>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</si>
  <si>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</si>
  <si>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</si>
  <si>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</si>
  <si>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</si>
  <si>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</si>
  <si>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</si>
  <si>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</si>
  <si>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</si>
  <si>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</si>
  <si>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</si>
  <si>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</si>
  <si>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</si>
  <si>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</si>
  <si>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</si>
  <si>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</si>
  <si>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</si>
  <si>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</si>
  <si>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</si>
  <si>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</si>
  <si>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</si>
  <si>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</si>
  <si>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</si>
  <si>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</si>
  <si>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</si>
  <si>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</si>
  <si>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</si>
  <si>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</si>
  <si>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</si>
  <si>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</si>
  <si>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</si>
  <si>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</si>
  <si>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</si>
  <si>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</si>
  <si>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</si>
  <si>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</si>
  <si>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</si>
  <si>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</si>
  <si>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</si>
  <si>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</si>
  <si>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</si>
  <si>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</si>
  <si>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</si>
  <si>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</si>
  <si>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</si>
  <si>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</si>
  <si>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</si>
  <si>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</si>
  <si>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</si>
  <si>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</si>
  <si>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</si>
  <si>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</si>
  <si>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Formato 7 a) Proyecciones de Ingresos - LDF</t>
  </si>
  <si>
    <t>Proyecciones de Ingresos - LDF</t>
  </si>
  <si>
    <t>(PESOS)</t>
  </si>
  <si>
    <t>(CIFRAS NOMINALES)</t>
  </si>
  <si>
    <t>Concepto (b)</t>
  </si>
  <si>
    <t>Año en Cuestión
(de proyecto de presupuesto) (c)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</si>
  <si>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</si>
  <si>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</si>
  <si>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</si>
  <si>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</si>
  <si>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</si>
  <si>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</si>
  <si>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</si>
  <si>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</si>
  <si>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</si>
  <si>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</si>
  <si>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</si>
  <si>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</si>
  <si>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</si>
  <si>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</si>
  <si>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</si>
  <si>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</si>
  <si>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</si>
  <si>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</si>
  <si>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</si>
  <si>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</si>
  <si>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</si>
  <si>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</si>
  <si>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</si>
  <si>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</si>
  <si>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</si>
  <si>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</si>
  <si>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</si>
  <si>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</si>
  <si>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</si>
  <si>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</si>
  <si>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</si>
  <si>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</si>
  <si>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</si>
  <si>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</si>
  <si>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</si>
  <si>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</si>
  <si>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</si>
  <si>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</si>
  <si>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</si>
  <si>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</si>
  <si>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</si>
  <si>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</si>
  <si>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</si>
  <si>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</si>
  <si>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</si>
  <si>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</si>
  <si>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</si>
  <si>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</si>
  <si>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</si>
  <si>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</si>
  <si>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</si>
  <si>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</si>
  <si>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</si>
  <si>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</si>
  <si>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</si>
  <si>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</si>
  <si>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</si>
  <si>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</si>
  <si>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</si>
  <si>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</si>
  <si>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</si>
  <si>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</si>
  <si>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</si>
  <si>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</si>
  <si>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</si>
  <si>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4. 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</si>
  <si>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</si>
  <si>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</si>
  <si>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</si>
  <si>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</si>
  <si>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</si>
  <si>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</si>
  <si>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</si>
  <si>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 Gasto No Etiquetado (1=A+B+C+D+E+F+G+H+I)</t>
  </si>
  <si>
    <t>2.  Gasto Etiquetado (2=A+B+C+D+E+F+G+H+I)</t>
  </si>
  <si>
    <t>3. 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</si>
  <si>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</si>
  <si>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</si>
  <si>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</si>
  <si>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</si>
  <si>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</si>
  <si>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</si>
  <si>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</si>
  <si>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</si>
  <si>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</si>
  <si>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</si>
  <si>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</si>
  <si>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</si>
  <si>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</si>
  <si>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</si>
  <si>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</si>
  <si>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</si>
  <si>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</si>
  <si>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</si>
  <si>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</si>
  <si>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</si>
  <si>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</si>
  <si>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</si>
  <si>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</si>
  <si>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</si>
  <si>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</si>
  <si>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</si>
  <si>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</si>
  <si>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</si>
  <si>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</si>
  <si>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</si>
  <si>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</si>
  <si>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</si>
  <si>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</si>
  <si>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</si>
  <si>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</si>
  <si>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</si>
  <si>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</si>
  <si>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</si>
  <si>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</si>
  <si>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</si>
  <si>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</si>
  <si>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</si>
  <si>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</si>
  <si>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</si>
  <si>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</si>
  <si>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</si>
  <si>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</si>
  <si>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</si>
  <si>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</si>
  <si>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</si>
  <si>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</si>
  <si>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</si>
  <si>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</si>
  <si>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</si>
  <si>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</si>
  <si>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</si>
  <si>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</si>
  <si>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</si>
  <si>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</si>
  <si>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</si>
  <si>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</si>
  <si>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</si>
  <si>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</si>
  <si>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</si>
  <si>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</si>
  <si>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</si>
  <si>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</si>
  <si>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</si>
  <si>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</si>
  <si>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</si>
  <si>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</si>
  <si>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</si>
  <si>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</si>
  <si>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</si>
  <si>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</si>
  <si>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</si>
  <si>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</si>
  <si>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</si>
  <si>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</si>
  <si>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</si>
  <si>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</si>
  <si>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</si>
  <si>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</si>
  <si>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</si>
  <si>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</si>
  <si>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</si>
  <si>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</si>
  <si>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</si>
  <si>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</si>
  <si>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</si>
  <si>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</si>
  <si>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</si>
  <si>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</si>
  <si>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</si>
  <si>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</si>
  <si>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</si>
  <si>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</si>
  <si>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</si>
  <si>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</si>
  <si>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</si>
  <si>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</si>
  <si>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</si>
  <si>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</si>
  <si>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</si>
  <si>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</si>
  <si>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</si>
  <si>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</si>
  <si>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</si>
  <si>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</si>
  <si>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</si>
  <si>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</si>
  <si>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</si>
  <si>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</si>
  <si>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</si>
  <si>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</si>
  <si>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</si>
  <si>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</si>
  <si>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</si>
  <si>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</si>
  <si>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</si>
  <si>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</si>
  <si>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</si>
  <si>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</si>
  <si>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</si>
  <si>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</si>
  <si>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</si>
  <si>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</si>
  <si>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</si>
  <si>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</si>
  <si>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</si>
  <si>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</si>
  <si>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</si>
  <si>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</si>
  <si>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</si>
  <si>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</si>
  <si>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</si>
  <si>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</si>
  <si>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</si>
  <si>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</si>
  <si>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</si>
  <si>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</si>
  <si>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</si>
  <si>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</si>
  <si>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</si>
  <si>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</si>
  <si>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</si>
  <si>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</si>
  <si>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</si>
  <si>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</si>
  <si>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</si>
  <si>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</si>
  <si>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</si>
  <si>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</si>
  <si>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</si>
  <si>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</si>
  <si>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Ingreso</t>
  </si>
  <si>
    <t>Estimado (d)</t>
  </si>
  <si>
    <t>Ampliaciones/ (Reducciones)</t>
  </si>
  <si>
    <t>Modificado</t>
  </si>
  <si>
    <t>Recaudado</t>
  </si>
  <si>
    <t>Diferencia (e)</t>
  </si>
  <si>
    <t>Ingresos de Libre Disposición</t>
  </si>
  <si>
    <t>D. Derechos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</si>
  <si>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</si>
  <si>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</si>
  <si>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</si>
  <si>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</si>
  <si>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</si>
  <si>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</si>
  <si>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</si>
  <si>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</si>
  <si>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</si>
  <si>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</si>
  <si>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</si>
  <si>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</si>
  <si>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</si>
  <si>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</si>
  <si>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</si>
  <si>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</si>
  <si>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</si>
  <si>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</si>
  <si>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</si>
  <si>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</si>
  <si>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</si>
  <si>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</si>
  <si>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</si>
  <si>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</si>
  <si>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</si>
  <si>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</si>
  <si>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</si>
  <si>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</si>
  <si>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</si>
  <si>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</si>
  <si>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</si>
  <si>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</si>
  <si>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</si>
  <si>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</si>
  <si>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</si>
  <si>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</si>
  <si>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</si>
  <si>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</si>
  <si>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</si>
  <si>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</si>
  <si>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</si>
  <si>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</si>
  <si>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</si>
  <si>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II. Total de Transferencias Federales Etiquetadas (II = A + B + C + D + E)</t>
  </si>
  <si>
    <t>III. Ingresos Derivados de Financiamientos (III = A)</t>
  </si>
  <si>
    <t>IV. Total de Ingresos (IV = I + II + III)</t>
  </si>
  <si>
    <t>1. Ingresos Derivados de Financiamientos con Fuente de Pago de Ingresos de Libre Disposición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</si>
  <si>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</si>
  <si>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</si>
  <si>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</si>
  <si>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</si>
  <si>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</si>
  <si>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</si>
  <si>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</si>
  <si>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</si>
  <si>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</si>
  <si>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</si>
  <si>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</si>
  <si>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</si>
  <si>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</si>
  <si>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</si>
  <si>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</si>
  <si>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</si>
  <si>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</si>
  <si>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</si>
  <si>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</si>
  <si>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</si>
  <si>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</si>
  <si>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</si>
  <si>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</si>
  <si>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</si>
  <si>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</si>
  <si>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</si>
  <si>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</si>
  <si>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</si>
  <si>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</si>
  <si>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</si>
  <si>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</si>
  <si>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</si>
  <si>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</si>
  <si>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</si>
  <si>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</si>
  <si>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</si>
  <si>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</si>
  <si>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</si>
  <si>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</si>
  <si>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</si>
  <si>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</si>
  <si>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</si>
  <si>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</si>
  <si>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</si>
  <si>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</si>
  <si>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</si>
  <si>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</si>
  <si>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</si>
  <si>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</si>
  <si>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</si>
  <si>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</si>
  <si>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</si>
  <si>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</si>
  <si>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</si>
  <si>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</si>
  <si>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</si>
  <si>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</si>
  <si>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</si>
  <si>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</si>
  <si>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</si>
  <si>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</si>
  <si>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</si>
  <si>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</si>
  <si>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</si>
  <si>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</si>
  <si>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</si>
  <si>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</si>
  <si>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</si>
  <si>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</si>
  <si>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</si>
  <si>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</si>
  <si>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</si>
  <si>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</si>
  <si>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</si>
  <si>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</si>
  <si>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</si>
  <si>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</si>
  <si>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</si>
  <si>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</si>
  <si>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</si>
  <si>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</si>
  <si>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</si>
  <si>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</si>
  <si>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</si>
  <si>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</si>
  <si>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</si>
  <si>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</si>
  <si>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</si>
  <si>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</si>
  <si>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</si>
  <si>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</si>
  <si>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</si>
  <si>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</si>
  <si>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</si>
  <si>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</si>
  <si>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</si>
  <si>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</si>
  <si>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</si>
  <si>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</si>
  <si>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</si>
  <si>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</si>
  <si>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</si>
  <si>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</si>
  <si>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</si>
  <si>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</si>
  <si>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</si>
  <si>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</si>
  <si>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</si>
  <si>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</si>
  <si>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</si>
  <si>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</si>
  <si>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</si>
  <si>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</si>
  <si>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</si>
  <si>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</si>
  <si>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</si>
  <si>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</si>
  <si>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</si>
  <si>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</si>
  <si>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</si>
  <si>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</si>
  <si>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</si>
  <si>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</si>
  <si>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</si>
  <si>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</si>
  <si>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</si>
  <si>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</si>
  <si>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</si>
  <si>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</si>
  <si>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</si>
  <si>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</si>
  <si>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</si>
  <si>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</si>
  <si>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</si>
  <si>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</si>
  <si>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</si>
  <si>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</si>
  <si>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</si>
  <si>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</si>
  <si>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</si>
  <si>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</si>
  <si>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</si>
  <si>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</si>
  <si>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</si>
  <si>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</si>
  <si>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</si>
  <si>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</si>
  <si>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</si>
  <si>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</si>
  <si>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</si>
  <si>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</si>
  <si>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</si>
  <si>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</si>
  <si>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</si>
  <si>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</si>
  <si>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</si>
  <si>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</si>
  <si>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</si>
  <si>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</si>
  <si>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</si>
  <si>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</si>
  <si>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</si>
  <si>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</si>
  <si>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</si>
  <si>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</si>
  <si>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</si>
  <si>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</si>
  <si>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</si>
  <si>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</si>
  <si>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</si>
  <si>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</si>
  <si>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</si>
  <si>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</si>
  <si>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</si>
  <si>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</si>
  <si>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</si>
  <si>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</si>
  <si>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</si>
  <si>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</si>
  <si>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</si>
  <si>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</si>
  <si>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</si>
  <si>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</si>
  <si>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</si>
  <si>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</si>
  <si>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</si>
  <si>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</si>
  <si>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</si>
  <si>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</si>
  <si>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</si>
  <si>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</si>
  <si>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</si>
  <si>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</si>
  <si>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</si>
  <si>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</si>
  <si>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</si>
  <si>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</si>
  <si>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</si>
  <si>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</si>
  <si>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</si>
  <si>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</si>
  <si>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</si>
  <si>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</si>
  <si>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</si>
  <si>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</si>
  <si>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</si>
  <si>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</si>
  <si>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</si>
  <si>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</si>
  <si>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</si>
  <si>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</si>
  <si>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</si>
  <si>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</si>
  <si>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</si>
  <si>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</si>
  <si>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B. Dependencia o Unidad Administrativa 2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</si>
  <si>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</si>
  <si>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</si>
  <si>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</si>
  <si>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</si>
  <si>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</si>
  <si>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</si>
  <si>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</si>
  <si>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</si>
  <si>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</si>
  <si>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</si>
  <si>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</si>
  <si>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</si>
  <si>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</si>
  <si>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</si>
  <si>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</si>
  <si>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</si>
  <si>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</si>
  <si>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</si>
  <si>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</si>
  <si>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</si>
  <si>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</si>
  <si>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</si>
  <si>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</si>
  <si>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</si>
  <si>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</si>
  <si>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</si>
  <si>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</si>
  <si>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</si>
  <si>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</si>
  <si>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</si>
  <si>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</si>
  <si>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</si>
  <si>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</si>
  <si>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</si>
  <si>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</si>
  <si>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</si>
  <si>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</si>
  <si>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</si>
  <si>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</si>
  <si>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</si>
  <si>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</si>
  <si>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</si>
  <si>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</si>
  <si>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</si>
  <si>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</si>
  <si>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</si>
  <si>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</si>
  <si>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</si>
  <si>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</si>
  <si>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</si>
  <si>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</si>
  <si>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</si>
  <si>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</si>
  <si>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</si>
  <si>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</si>
  <si>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</si>
  <si>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</si>
  <si>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</si>
  <si>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</si>
  <si>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</si>
  <si>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</si>
  <si>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</si>
  <si>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</si>
  <si>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</si>
  <si>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</si>
  <si>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</si>
  <si>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</si>
  <si>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</si>
  <si>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</si>
  <si>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</si>
  <si>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</si>
  <si>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</si>
  <si>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</si>
  <si>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</si>
  <si>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</si>
  <si>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</si>
  <si>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</si>
  <si>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</si>
  <si>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</si>
  <si>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</si>
  <si>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</si>
  <si>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</si>
  <si>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</si>
  <si>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</si>
  <si>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</si>
  <si>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</si>
  <si>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</si>
  <si>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</si>
  <si>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</si>
  <si>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</si>
  <si>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</si>
  <si>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</si>
  <si>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</si>
  <si>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</si>
  <si>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</si>
  <si>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</si>
  <si>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</si>
  <si>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</si>
  <si>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</si>
  <si>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</si>
  <si>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</si>
  <si>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</si>
  <si>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</si>
  <si>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</si>
  <si>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DE AGUA POTABLE Y ALCANTARILLADO SAN MIGUEL DE ALLENDE, GTO. 
Estado de Situación Financiera Detallado - LDF
al 30 de Junio de 2018 y al 31 de Diciembre de 2017
PESOS</t>
  </si>
  <si>
    <t>SISTEMA DE AGUA POTABLE Y ALCANTARILLADO SAN MIGUEL DE ALLENDE, GTO. 
Informe Analítico de la Deuda Pública y Otros Pasivos - LDF
al 30 de Junio de 2017 y al 31 de Diciembre de 2017
PESOS</t>
  </si>
  <si>
    <t>SISTEMA DE AGUA POTABLE Y ALCANTARILLADO SAN MIGUEL DE ALLENDE, GTO. 
Informe Analítico de Obligaciones Diferentes de Financiamientos # LDF
al 30 de Junio de 2018 y al 31 de Diciembre de 2017
PESOS</t>
  </si>
  <si>
    <t>SISTEMA DE AGUA POTABLE Y ALCANTARILLADO SAN MIGUEL DE ALLENDE, GTO. 
Balance Presupuestario - LDF
al 30 de Junio de 2018
PESOS</t>
  </si>
  <si>
    <t>SISTEMA DE AGUA POTABLE Y ALCANTARILLADO SAN MIGUEL DE ALLENDE, GTO. 
Estado Analítico de Ingresos Detallado - LDF
al 30 de Junio de 2018
PESOS</t>
  </si>
  <si>
    <t>SISTEMA DE AGUA POTABLE Y ALCANTARILLADO SAN MIGUEL DE ALLENDE, GTO. 
Clasificación por Objeto del Gasto (Capítulo y Concepto)
al 30 de Junio de 2018
PESOS</t>
  </si>
  <si>
    <t>SISTEMA DE AGUA POTABLE Y ALCANTARILLADO SAN MIGUEL DE ALLENDE, GTO. 
Estado Analítico del Ejercicio del Presupuesto de Egresos Detallado - LDF
Clasificación Administrativa
al 30 de Junio de 2018
PESOS</t>
  </si>
  <si>
    <t>SISTEMA DE AGUA POTABLE Y ALCANTARILLADO SAN MIGUEL DE ALLENDE, GTO. 
Estado Analítico del Ejercicio del Presupuesto de Egresos Detallado - LDF
Clasificación Funcional (Finalidad y Función)
al 30 de Junio de 2018
PESOS</t>
  </si>
  <si>
    <t>SISTEMA DE AGUA POTABLE Y ALCANTARILLADO SAN MIGUEL DE ALLENDE, GTO. 
Estado Analítico del Ejercicio del Presupuesto de Egresos Detallado - LDF
Clasificación de Servicios Personales por Categoría
al 30 de Junio de 2018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</si>
</sst>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4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Gray"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2" fillId="0" borderId="0"/>
    <xf numFmtId="0" fontId="1" fillId="0" borderId="0"/>
    <xf numFmtId="0" fontId="1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</cellStyleXfs>
  <cellXfs count="262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left" vertical="center" indent="3"/>
    </xf>
    <xf numFmtId="0" fontId="7" fillId="0" borderId="6" xfId="0" applyFont="1" applyFill="1" applyBorder="1" applyAlignment="1" applyProtection="1">
      <alignment vertical="center"/>
      <protection locked="0"/>
    </xf>
    <xf numFmtId="0" fontId="0" fillId="0" borderId="7" xfId="0" applyFill="1" applyBorder="1" applyAlignment="1">
      <alignment horizontal="left" vertical="center" indent="6"/>
    </xf>
    <xf numFmtId="0" fontId="0" fillId="0" borderId="7" xfId="0" applyFill="1" applyBorder="1" applyAlignment="1" applyProtection="1">
      <alignment vertical="center"/>
      <protection locked="0"/>
    </xf>
    <xf numFmtId="0" fontId="0" fillId="0" borderId="7" xfId="0" applyFill="1" applyBorder="1" applyAlignment="1">
      <alignment horizontal="left" indent="6"/>
    </xf>
    <xf numFmtId="0" fontId="0" fillId="0" borderId="7" xfId="0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 indent="3"/>
    </xf>
    <xf numFmtId="0" fontId="7" fillId="0" borderId="7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horizontal="left" vertical="center" indent="6"/>
    </xf>
    <xf numFmtId="0" fontId="7" fillId="0" borderId="7" xfId="0" applyFont="1" applyFill="1" applyBorder="1" applyAlignment="1">
      <alignment horizontal="left" indent="3"/>
    </xf>
    <xf numFmtId="0" fontId="7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left" vertical="center" wrapText="1" indent="3"/>
    </xf>
    <xf numFmtId="0" fontId="0" fillId="0" borderId="9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  <xf numFmtId="0" fontId="0" fillId="0" borderId="7" xfId="0" applyFill="1" applyBorder="1" applyAlignment="1"/>
    <xf numFmtId="0" fontId="0" fillId="0" borderId="0" xfId="0" applyFill="1"/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indent="3"/>
    </xf>
    <xf numFmtId="0" fontId="0" fillId="0" borderId="7" xfId="0" applyBorder="1"/>
    <xf numFmtId="0" fontId="0" fillId="0" borderId="7" xfId="0" applyBorder="1" applyAlignment="1">
      <alignment horizontal="left" vertical="center" wrapText="1" indent="6"/>
    </xf>
    <xf numFmtId="0" fontId="0" fillId="0" borderId="7" xfId="0" applyBorder="1" applyAlignment="1">
      <alignment horizontal="left" vertical="center" wrapText="1" indent="3"/>
    </xf>
    <xf numFmtId="0" fontId="0" fillId="0" borderId="7" xfId="0" applyBorder="1" applyAlignment="1">
      <alignment horizontal="left" vertical="center" wrapText="1" indent="9"/>
    </xf>
    <xf numFmtId="3" fontId="0" fillId="0" borderId="7" xfId="0" applyNumberFormat="1" applyFill="1" applyBorder="1" applyAlignment="1" applyProtection="1">
      <alignment vertical="center"/>
      <protection locked="0"/>
    </xf>
    <xf numFmtId="10" fontId="0" fillId="0" borderId="7" xfId="0" applyNumberFormat="1" applyFill="1" applyBorder="1" applyAlignment="1" applyProtection="1">
      <alignment vertical="center"/>
      <protection locked="0"/>
    </xf>
    <xf numFmtId="0" fontId="0" fillId="0" borderId="7" xfId="0" applyFill="1" applyBorder="1" applyAlignment="1">
      <alignment horizontal="left" vertical="center" wrapText="1" indent="6"/>
    </xf>
    <xf numFmtId="9" fontId="0" fillId="0" borderId="7" xfId="0" applyNumberFormat="1" applyFill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4" fontId="13" fillId="0" borderId="6" xfId="2" applyNumberFormat="1" applyFont="1" applyFill="1" applyBorder="1" applyAlignment="1" applyProtection="1">
      <alignment vertical="top" wrapText="1"/>
      <protection locked="0"/>
    </xf>
    <xf numFmtId="4" fontId="14" fillId="0" borderId="7" xfId="2" applyNumberFormat="1" applyFont="1" applyFill="1" applyBorder="1" applyAlignment="1" applyProtection="1">
      <alignment vertical="top" wrapText="1"/>
      <protection locked="0"/>
    </xf>
    <xf numFmtId="4" fontId="13" fillId="0" borderId="7" xfId="2" applyNumberFormat="1" applyFont="1" applyFill="1" applyBorder="1" applyAlignment="1" applyProtection="1">
      <alignment vertical="top" wrapText="1"/>
      <protection locked="0"/>
    </xf>
    <xf numFmtId="4" fontId="14" fillId="2" borderId="7" xfId="2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5" fillId="0" borderId="2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15" fontId="3" fillId="0" borderId="7" xfId="0" applyNumberFormat="1" applyFont="1" applyBorder="1" applyProtection="1">
      <protection locked="0"/>
    </xf>
    <xf numFmtId="0" fontId="3" fillId="0" borderId="7" xfId="0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0" fontId="3" fillId="0" borderId="7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justify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0" fontId="3" fillId="0" borderId="5" xfId="0" applyFont="1" applyBorder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8" xfId="0" applyFont="1" applyBorder="1"/>
    <xf numFmtId="0" fontId="4" fillId="0" borderId="13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6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2"/>
    </xf>
    <xf numFmtId="0" fontId="3" fillId="0" borderId="7" xfId="0" applyFont="1" applyBorder="1" applyAlignment="1">
      <alignment horizontal="justify" vertical="center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justify" vertical="center"/>
    </xf>
    <xf numFmtId="0" fontId="17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13" fillId="0" borderId="0" xfId="2" applyFont="1" applyAlignment="1" applyProtection="1">
      <alignment vertical="top"/>
    </xf>
    <xf numFmtId="0" fontId="13" fillId="0" borderId="0" xfId="2" applyFont="1" applyAlignment="1" applyProtection="1">
      <alignment vertical="top" wrapText="1"/>
      <protection locked="0"/>
    </xf>
    <xf numFmtId="0" fontId="13" fillId="0" borderId="0" xfId="2" applyFont="1" applyAlignment="1">
      <alignment vertical="top" wrapText="1"/>
    </xf>
    <xf numFmtId="4" fontId="13" fillId="0" borderId="0" xfId="2" applyNumberFormat="1" applyFont="1" applyAlignment="1">
      <alignment vertical="top"/>
    </xf>
    <xf numFmtId="0" fontId="13" fillId="0" borderId="0" xfId="2" applyFont="1" applyFill="1" applyBorder="1" applyAlignment="1">
      <alignment vertical="top" wrapText="1"/>
    </xf>
    <xf numFmtId="4" fontId="13" fillId="0" borderId="0" xfId="2" applyNumberFormat="1" applyFont="1" applyAlignment="1" applyProtection="1">
      <alignment vertical="top"/>
      <protection locked="0"/>
    </xf>
    <xf numFmtId="0" fontId="13" fillId="0" borderId="0" xfId="2" applyFont="1" applyAlignment="1" applyProtection="1">
      <alignment vertical="top"/>
      <protection locked="0"/>
    </xf>
    <xf numFmtId="0" fontId="13" fillId="0" borderId="0" xfId="2" applyFont="1" applyAlignment="1">
      <alignment vertical="top"/>
    </xf>
    <xf numFmtId="0" fontId="13" fillId="0" borderId="0" xfId="2" applyFont="1" applyAlignment="1" applyProtection="1">
      <alignment horizontal="left" vertical="top" wrapText="1" indent="5"/>
      <protection locked="0"/>
    </xf>
    <xf numFmtId="0" fontId="13" fillId="0" borderId="0" xfId="2" applyFont="1" applyBorder="1" applyAlignment="1" applyProtection="1">
      <alignment horizontal="left" vertical="top" wrapText="1" indent="2"/>
      <protection locked="0"/>
    </xf>
    <xf numFmtId="0" fontId="0" fillId="0" borderId="0" xfId="0"/>
    <xf numFmtId="0" fontId="3" fillId="0" borderId="0" xfId="0" applyFont="1"/>
    <xf numFmtId="4" fontId="3" fillId="4" borderId="7" xfId="0" applyNumberFormat="1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6" borderId="7" xfId="0" applyNumberFormat="1" applyFont="1" applyFill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4" fillId="5" borderId="7" xfId="0" applyNumberFormat="1" applyFont="1" applyFill="1" applyBorder="1" applyAlignment="1">
      <alignment vertical="center"/>
    </xf>
    <xf numFmtId="4" fontId="3" fillId="0" borderId="7" xfId="0" applyNumberFormat="1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left" vertical="center"/>
    </xf>
    <xf numFmtId="0" fontId="7" fillId="3" borderId="9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top"/>
    </xf>
    <xf numFmtId="0" fontId="16" fillId="2" borderId="4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4" fontId="19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center" indent="2"/>
    </xf>
    <xf numFmtId="0" fontId="21" fillId="0" borderId="5" xfId="0" applyFont="1" applyBorder="1" applyAlignment="1">
      <alignment horizontal="left" vertical="top"/>
    </xf>
    <xf numFmtId="0" fontId="17" fillId="0" borderId="5" xfId="0" applyFont="1" applyBorder="1"/>
    <xf numFmtId="0" fontId="4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2"/>
    </xf>
    <xf numFmtId="0" fontId="3" fillId="0" borderId="11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/>
    </xf>
    <xf numFmtId="0" fontId="17" fillId="0" borderId="8" xfId="0" applyFont="1" applyBorder="1"/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2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3" xfId="0" applyFont="1" applyBorder="1" applyAlignment="1">
      <alignment horizontal="justify" vertical="center" wrapText="1"/>
    </xf>
    <xf numFmtId="0" fontId="22" fillId="0" borderId="5" xfId="0" applyFont="1" applyBorder="1" applyAlignment="1">
      <alignment horizontal="left"/>
    </xf>
    <xf numFmtId="0" fontId="3" fillId="0" borderId="5" xfId="0" applyFont="1" applyBorder="1"/>
    <xf numFmtId="0" fontId="3" fillId="0" borderId="11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justify" vertical="center"/>
    </xf>
    <xf numFmtId="0" fontId="3" fillId="0" borderId="8" xfId="0" applyFont="1" applyBorder="1"/>
    <xf numFmtId="4" fontId="4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2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/>
    </xf>
  </cellXfs>
  <cellStyles count="7">
    <cellStyle name="Moneda 2" xfId="5"/>
    <cellStyle name="Moneda 3" xfId="6"/>
    <cellStyle name="Normal" xfId="0" builtinId="0"/>
    <cellStyle name="Normal 2" xfId="1"/>
    <cellStyle name="Normal 2 2" xfId="2"/>
    <cellStyle name="Normal 2 3 4" xfId="3"/>
    <cellStyle name="Normal 2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FCONTABLE/Documents/MONICA/MONICA%20GENERAL/CUENTA%20PUBLICA%202017/CUENTA%20PUBLICA%20ANUAL%202017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>
        <row r="6">
          <cell r="C6" t="str">
            <v>SISTEMA DE AGUA POTABLE Y ALCANTARILLADO DE SAN MIGUEL DE ALLENDE, Gobierno del Estado de Guanajuato</v>
          </cell>
        </row>
        <row r="11">
          <cell r="C11" t="str">
            <v>Municipio de San Miguel de Allende, Gobierno del Estado de Guanajuato</v>
          </cell>
        </row>
        <row r="12">
          <cell r="C12">
            <v>2017</v>
          </cell>
        </row>
        <row r="23">
          <cell r="D23">
            <v>2018</v>
          </cell>
          <cell r="E23" t="str">
            <v>2019 (d)</v>
          </cell>
          <cell r="F23" t="str">
            <v>2020 (d)</v>
          </cell>
          <cell r="G23" t="str">
            <v>2021 (d)</v>
          </cell>
          <cell r="H23" t="str">
            <v>2022 (d)</v>
          </cell>
          <cell r="I23" t="str">
            <v>2023 (d)</v>
          </cell>
        </row>
        <row r="25">
          <cell r="D25" t="str">
            <v>2012 ¹ (c)</v>
          </cell>
          <cell r="E25" t="str">
            <v>2013 ¹ (c)</v>
          </cell>
          <cell r="F25" t="str">
            <v>2014 ¹ (c)</v>
          </cell>
          <cell r="G25" t="str">
            <v>2015 ¹ (c)</v>
          </cell>
          <cell r="H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9"/>
  </cols>
  <sheetData>
    <row r="1" spans="1:2">
      <c r="A1" s="18"/>
      <c r="B1" s="18"/>
    </row>
    <row r="2020" spans="1:1">
      <c r="A2020" s="20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="120" zoomScaleNormal="120" workbookViewId="0">
      <selection activeCell="D15" sqref="D15"/>
    </sheetView>
  </sheetViews>
  <sheetFormatPr baseColWidth="10" defaultRowHeight="11.25"/>
  <cols>
    <col min="1" max="1" width="65.83203125" style="17" customWidth="1"/>
    <col min="2" max="3" width="13.83203125" style="17" customWidth="1"/>
    <col min="4" max="4" width="65.83203125" style="17" customWidth="1"/>
    <col min="5" max="6" width="13.83203125" style="17" customWidth="1"/>
    <col min="7" max="16384" width="12" style="17"/>
  </cols>
  <sheetData>
    <row r="1" spans="1:6" ht="45.95" customHeight="1">
      <c r="A1" s="129" t="s">
        <v>731</v>
      </c>
      <c r="B1" s="130"/>
      <c r="C1" s="130"/>
      <c r="D1" s="130"/>
      <c r="E1" s="130"/>
      <c r="F1" s="131"/>
    </row>
    <row r="2" spans="1:6">
      <c r="A2" s="1" t="s">
        <v>0</v>
      </c>
      <c r="B2" s="102">
        <v>2018</v>
      </c>
      <c r="C2" s="102">
        <v>2017</v>
      </c>
      <c r="D2" s="1" t="s">
        <v>0</v>
      </c>
      <c r="E2" s="102">
        <v>2018</v>
      </c>
      <c r="F2" s="102">
        <v>2017</v>
      </c>
    </row>
    <row r="3" spans="1:6">
      <c r="A3" s="3"/>
      <c r="B3" s="4"/>
      <c r="C3" s="4"/>
      <c r="D3" s="5"/>
      <c r="E3" s="4"/>
      <c r="F3" s="4"/>
    </row>
    <row r="4" spans="1:6">
      <c r="A4" s="6" t="s">
        <v>1</v>
      </c>
      <c r="B4" s="120"/>
      <c r="C4" s="120"/>
      <c r="D4" s="7" t="s">
        <v>2</v>
      </c>
      <c r="E4" s="120"/>
      <c r="F4" s="120"/>
    </row>
    <row r="5" spans="1:6">
      <c r="A5" s="6" t="s">
        <v>3</v>
      </c>
      <c r="B5" s="121"/>
      <c r="C5" s="121"/>
      <c r="D5" s="7" t="s">
        <v>4</v>
      </c>
      <c r="E5" s="121"/>
      <c r="F5" s="121"/>
    </row>
    <row r="6" spans="1:6">
      <c r="A6" s="3" t="s">
        <v>5</v>
      </c>
      <c r="B6" s="121">
        <f>SUM(B7:B13)</f>
        <v>111659480.25</v>
      </c>
      <c r="C6" s="121">
        <f>SUM(C7:C13)</f>
        <v>64392514.659999996</v>
      </c>
      <c r="D6" s="5" t="s">
        <v>6</v>
      </c>
      <c r="E6" s="121">
        <f>SUM(E7:E15)</f>
        <v>1422185.27</v>
      </c>
      <c r="F6" s="121">
        <f>SUM(F7:F15)</f>
        <v>3239305.33</v>
      </c>
    </row>
    <row r="7" spans="1:6">
      <c r="A7" s="9" t="s">
        <v>7</v>
      </c>
      <c r="B7" s="121"/>
      <c r="C7" s="121"/>
      <c r="D7" s="10" t="s">
        <v>8</v>
      </c>
      <c r="E7" s="121">
        <v>0</v>
      </c>
      <c r="F7" s="121">
        <v>718089.97</v>
      </c>
    </row>
    <row r="8" spans="1:6">
      <c r="A8" s="9" t="s">
        <v>9</v>
      </c>
      <c r="B8" s="121"/>
      <c r="C8" s="121"/>
      <c r="D8" s="10" t="s">
        <v>10</v>
      </c>
      <c r="E8" s="121">
        <v>55686.71</v>
      </c>
      <c r="F8" s="121">
        <v>153597.22</v>
      </c>
    </row>
    <row r="9" spans="1:6">
      <c r="A9" s="9" t="s">
        <v>11</v>
      </c>
      <c r="B9" s="121">
        <v>50910400.810000002</v>
      </c>
      <c r="C9" s="121">
        <v>64392514.659999996</v>
      </c>
      <c r="D9" s="10" t="s">
        <v>12</v>
      </c>
      <c r="E9" s="121">
        <v>19182.03</v>
      </c>
      <c r="F9" s="121">
        <v>19182.03</v>
      </c>
    </row>
    <row r="10" spans="1:6">
      <c r="A10" s="9" t="s">
        <v>13</v>
      </c>
      <c r="B10" s="121">
        <v>60749079.439999998</v>
      </c>
      <c r="C10" s="121">
        <v>0</v>
      </c>
      <c r="D10" s="10" t="s">
        <v>14</v>
      </c>
      <c r="E10" s="121"/>
      <c r="F10" s="121"/>
    </row>
    <row r="11" spans="1:6">
      <c r="A11" s="9" t="s">
        <v>15</v>
      </c>
      <c r="B11" s="121"/>
      <c r="C11" s="121"/>
      <c r="D11" s="10" t="s">
        <v>16</v>
      </c>
      <c r="E11" s="121"/>
      <c r="F11" s="121"/>
    </row>
    <row r="12" spans="1:6" ht="22.5">
      <c r="A12" s="9" t="s">
        <v>17</v>
      </c>
      <c r="B12" s="121"/>
      <c r="C12" s="121"/>
      <c r="D12" s="10" t="s">
        <v>18</v>
      </c>
      <c r="E12" s="121"/>
      <c r="F12" s="121"/>
    </row>
    <row r="13" spans="1:6">
      <c r="A13" s="9" t="s">
        <v>19</v>
      </c>
      <c r="B13" s="121"/>
      <c r="C13" s="121"/>
      <c r="D13" s="10" t="s">
        <v>20</v>
      </c>
      <c r="E13" s="121">
        <v>600727.22</v>
      </c>
      <c r="F13" s="121">
        <v>1305769.06</v>
      </c>
    </row>
    <row r="14" spans="1:6">
      <c r="A14" s="3" t="s">
        <v>21</v>
      </c>
      <c r="B14" s="121">
        <f>SUM(B15:B21)</f>
        <v>25719557.280000001</v>
      </c>
      <c r="C14" s="121">
        <f>SUM(C15:C21)</f>
        <v>33300772.859999996</v>
      </c>
      <c r="D14" s="10" t="s">
        <v>22</v>
      </c>
      <c r="E14" s="121"/>
      <c r="F14" s="121"/>
    </row>
    <row r="15" spans="1:6">
      <c r="A15" s="9" t="s">
        <v>23</v>
      </c>
      <c r="B15" s="121"/>
      <c r="C15" s="121"/>
      <c r="D15" s="10" t="s">
        <v>24</v>
      </c>
      <c r="E15" s="121">
        <v>746589.31</v>
      </c>
      <c r="F15" s="121">
        <v>1042667.05</v>
      </c>
    </row>
    <row r="16" spans="1:6">
      <c r="A16" s="9" t="s">
        <v>25</v>
      </c>
      <c r="B16" s="121">
        <v>18816084.010000002</v>
      </c>
      <c r="C16" s="121">
        <v>18819187.239999998</v>
      </c>
      <c r="D16" s="5" t="s">
        <v>26</v>
      </c>
      <c r="E16" s="121">
        <f>SUM(E17:E19)</f>
        <v>0</v>
      </c>
      <c r="F16" s="121">
        <f>SUM(F17:F19)</f>
        <v>0</v>
      </c>
    </row>
    <row r="17" spans="1:6">
      <c r="A17" s="9" t="s">
        <v>27</v>
      </c>
      <c r="B17" s="121">
        <v>4000</v>
      </c>
      <c r="C17" s="121">
        <v>4000</v>
      </c>
      <c r="D17" s="10" t="s">
        <v>28</v>
      </c>
      <c r="E17" s="121">
        <v>0</v>
      </c>
      <c r="F17" s="121">
        <v>0</v>
      </c>
    </row>
    <row r="18" spans="1:6" ht="13.5" customHeight="1">
      <c r="A18" s="9" t="s">
        <v>29</v>
      </c>
      <c r="B18" s="121">
        <v>6875471.4400000004</v>
      </c>
      <c r="C18" s="121">
        <v>14453583.789999999</v>
      </c>
      <c r="D18" s="10" t="s">
        <v>30</v>
      </c>
      <c r="E18" s="121">
        <v>0</v>
      </c>
      <c r="F18" s="121">
        <v>0</v>
      </c>
    </row>
    <row r="19" spans="1:6">
      <c r="A19" s="9" t="s">
        <v>31</v>
      </c>
      <c r="B19" s="121">
        <v>24001</v>
      </c>
      <c r="C19" s="121">
        <v>24001</v>
      </c>
      <c r="D19" s="10" t="s">
        <v>32</v>
      </c>
      <c r="E19" s="121">
        <v>0</v>
      </c>
      <c r="F19" s="121">
        <v>0</v>
      </c>
    </row>
    <row r="20" spans="1:6">
      <c r="A20" s="9" t="s">
        <v>33</v>
      </c>
      <c r="B20" s="121"/>
      <c r="C20" s="121"/>
      <c r="D20" s="5" t="s">
        <v>34</v>
      </c>
      <c r="E20" s="121">
        <f>SUM(E21:E22)</f>
        <v>0</v>
      </c>
      <c r="F20" s="121">
        <f>SUM(F21:F22)</f>
        <v>0</v>
      </c>
    </row>
    <row r="21" spans="1:6">
      <c r="A21" s="9" t="s">
        <v>35</v>
      </c>
      <c r="B21" s="121">
        <v>0.83</v>
      </c>
      <c r="C21" s="121">
        <v>0.83</v>
      </c>
      <c r="D21" s="10" t="s">
        <v>36</v>
      </c>
      <c r="E21" s="121">
        <v>0</v>
      </c>
      <c r="F21" s="121">
        <v>0</v>
      </c>
    </row>
    <row r="22" spans="1:6">
      <c r="A22" s="3" t="s">
        <v>37</v>
      </c>
      <c r="B22" s="121">
        <f>SUM(B23:B27)</f>
        <v>4117748.1900000004</v>
      </c>
      <c r="C22" s="121">
        <f>SUM(C23:C27)</f>
        <v>785638.3899999999</v>
      </c>
      <c r="D22" s="10" t="s">
        <v>38</v>
      </c>
      <c r="E22" s="121">
        <v>0</v>
      </c>
      <c r="F22" s="121">
        <v>0</v>
      </c>
    </row>
    <row r="23" spans="1:6" ht="22.5">
      <c r="A23" s="9" t="s">
        <v>39</v>
      </c>
      <c r="B23" s="121">
        <v>81448.009999999995</v>
      </c>
      <c r="C23" s="121">
        <v>81448.009999999995</v>
      </c>
      <c r="D23" s="5" t="s">
        <v>40</v>
      </c>
      <c r="E23" s="121">
        <v>0</v>
      </c>
      <c r="F23" s="121">
        <v>0</v>
      </c>
    </row>
    <row r="24" spans="1:6" ht="22.5">
      <c r="A24" s="9" t="s">
        <v>41</v>
      </c>
      <c r="B24" s="121">
        <v>143351.19</v>
      </c>
      <c r="C24" s="121">
        <v>107851.19</v>
      </c>
      <c r="D24" s="5" t="s">
        <v>42</v>
      </c>
      <c r="E24" s="121">
        <f>SUM(E25:E27)</f>
        <v>0</v>
      </c>
      <c r="F24" s="121">
        <f>SUM(F25:F27)</f>
        <v>0</v>
      </c>
    </row>
    <row r="25" spans="1:6" ht="22.5">
      <c r="A25" s="9" t="s">
        <v>43</v>
      </c>
      <c r="B25" s="121"/>
      <c r="C25" s="121"/>
      <c r="D25" s="10" t="s">
        <v>44</v>
      </c>
      <c r="E25" s="121">
        <v>0</v>
      </c>
      <c r="F25" s="121">
        <v>0</v>
      </c>
    </row>
    <row r="26" spans="1:6">
      <c r="A26" s="9" t="s">
        <v>45</v>
      </c>
      <c r="B26" s="121">
        <v>3892948.99</v>
      </c>
      <c r="C26" s="121">
        <v>596339.18999999994</v>
      </c>
      <c r="D26" s="10" t="s">
        <v>46</v>
      </c>
      <c r="E26" s="121">
        <v>0</v>
      </c>
      <c r="F26" s="121">
        <v>0</v>
      </c>
    </row>
    <row r="27" spans="1:6">
      <c r="A27" s="9" t="s">
        <v>47</v>
      </c>
      <c r="B27" s="121"/>
      <c r="C27" s="121"/>
      <c r="D27" s="10" t="s">
        <v>48</v>
      </c>
      <c r="E27" s="121">
        <v>0</v>
      </c>
      <c r="F27" s="121">
        <v>0</v>
      </c>
    </row>
    <row r="28" spans="1:6" ht="22.5">
      <c r="A28" s="3" t="s">
        <v>49</v>
      </c>
      <c r="B28" s="121">
        <f>SUM(B29:B33)</f>
        <v>0</v>
      </c>
      <c r="C28" s="121">
        <f>SUM(C29:C33)</f>
        <v>0</v>
      </c>
      <c r="D28" s="5" t="s">
        <v>50</v>
      </c>
      <c r="E28" s="121">
        <f>SUM(E29:E34)</f>
        <v>0</v>
      </c>
      <c r="F28" s="121">
        <f>SUM(F29:F34)</f>
        <v>0</v>
      </c>
    </row>
    <row r="29" spans="1:6">
      <c r="A29" s="9" t="s">
        <v>51</v>
      </c>
      <c r="B29" s="121">
        <v>0</v>
      </c>
      <c r="C29" s="121">
        <v>0</v>
      </c>
      <c r="D29" s="10" t="s">
        <v>52</v>
      </c>
      <c r="E29" s="121"/>
      <c r="F29" s="121"/>
    </row>
    <row r="30" spans="1:6">
      <c r="A30" s="9" t="s">
        <v>53</v>
      </c>
      <c r="B30" s="121"/>
      <c r="C30" s="121"/>
      <c r="D30" s="10" t="s">
        <v>54</v>
      </c>
      <c r="E30" s="121"/>
      <c r="F30" s="121"/>
    </row>
    <row r="31" spans="1:6">
      <c r="A31" s="9" t="s">
        <v>55</v>
      </c>
      <c r="B31" s="121"/>
      <c r="C31" s="121"/>
      <c r="D31" s="10" t="s">
        <v>56</v>
      </c>
      <c r="E31" s="121"/>
      <c r="F31" s="121"/>
    </row>
    <row r="32" spans="1:6">
      <c r="A32" s="9" t="s">
        <v>57</v>
      </c>
      <c r="B32" s="121"/>
      <c r="C32" s="121"/>
      <c r="D32" s="10" t="s">
        <v>58</v>
      </c>
      <c r="E32" s="121"/>
      <c r="F32" s="121"/>
    </row>
    <row r="33" spans="1:6">
      <c r="A33" s="9" t="s">
        <v>59</v>
      </c>
      <c r="B33" s="121"/>
      <c r="C33" s="121"/>
      <c r="D33" s="10" t="s">
        <v>60</v>
      </c>
      <c r="E33" s="121"/>
      <c r="F33" s="121"/>
    </row>
    <row r="34" spans="1:6">
      <c r="A34" s="3" t="s">
        <v>61</v>
      </c>
      <c r="B34" s="121">
        <v>3061544.18</v>
      </c>
      <c r="C34" s="121">
        <v>3061544.18</v>
      </c>
      <c r="D34" s="10" t="s">
        <v>62</v>
      </c>
      <c r="E34" s="121"/>
      <c r="F34" s="121"/>
    </row>
    <row r="35" spans="1:6">
      <c r="A35" s="3" t="s">
        <v>63</v>
      </c>
      <c r="B35" s="121">
        <f>SUM(B36:B37)</f>
        <v>0</v>
      </c>
      <c r="C35" s="121">
        <f>SUM(C36:C37)</f>
        <v>0</v>
      </c>
      <c r="D35" s="5" t="s">
        <v>64</v>
      </c>
      <c r="E35" s="121">
        <f>SUM(E36:E38)</f>
        <v>0</v>
      </c>
      <c r="F35" s="121">
        <f>SUM(F36:F38)</f>
        <v>0</v>
      </c>
    </row>
    <row r="36" spans="1:6" ht="22.5">
      <c r="A36" s="9" t="s">
        <v>65</v>
      </c>
      <c r="B36" s="121">
        <v>0</v>
      </c>
      <c r="C36" s="121">
        <v>0</v>
      </c>
      <c r="D36" s="10" t="s">
        <v>66</v>
      </c>
      <c r="E36" s="121">
        <v>0</v>
      </c>
      <c r="F36" s="121">
        <v>0</v>
      </c>
    </row>
    <row r="37" spans="1:6">
      <c r="A37" s="9" t="s">
        <v>67</v>
      </c>
      <c r="B37" s="121">
        <v>0</v>
      </c>
      <c r="C37" s="121">
        <v>0</v>
      </c>
      <c r="D37" s="10" t="s">
        <v>68</v>
      </c>
      <c r="E37" s="121">
        <v>0</v>
      </c>
      <c r="F37" s="121">
        <v>0</v>
      </c>
    </row>
    <row r="38" spans="1:6">
      <c r="A38" s="3" t="s">
        <v>69</v>
      </c>
      <c r="B38" s="121">
        <f>SUM(B39:B42)</f>
        <v>0</v>
      </c>
      <c r="C38" s="121">
        <f>SUM(C39:C42)</f>
        <v>0</v>
      </c>
      <c r="D38" s="10" t="s">
        <v>70</v>
      </c>
      <c r="E38" s="121">
        <v>0</v>
      </c>
      <c r="F38" s="121">
        <v>0</v>
      </c>
    </row>
    <row r="39" spans="1:6">
      <c r="A39" s="9" t="s">
        <v>71</v>
      </c>
      <c r="B39" s="121"/>
      <c r="C39" s="121"/>
      <c r="D39" s="5" t="s">
        <v>72</v>
      </c>
      <c r="E39" s="121">
        <f>SUM(E40:E42)</f>
        <v>0</v>
      </c>
      <c r="F39" s="121">
        <f>SUM(F40:F42)</f>
        <v>0</v>
      </c>
    </row>
    <row r="40" spans="1:6">
      <c r="A40" s="9" t="s">
        <v>73</v>
      </c>
      <c r="B40" s="121"/>
      <c r="C40" s="121"/>
      <c r="D40" s="10" t="s">
        <v>74</v>
      </c>
      <c r="E40" s="121">
        <v>0</v>
      </c>
      <c r="F40" s="121">
        <v>0</v>
      </c>
    </row>
    <row r="41" spans="1:6" ht="22.5">
      <c r="A41" s="9" t="s">
        <v>75</v>
      </c>
      <c r="B41" s="121"/>
      <c r="C41" s="121"/>
      <c r="D41" s="10" t="s">
        <v>76</v>
      </c>
      <c r="E41" s="121">
        <v>0</v>
      </c>
      <c r="F41" s="121">
        <v>0</v>
      </c>
    </row>
    <row r="42" spans="1:6">
      <c r="A42" s="9" t="s">
        <v>77</v>
      </c>
      <c r="B42" s="121"/>
      <c r="C42" s="121"/>
      <c r="D42" s="10" t="s">
        <v>78</v>
      </c>
      <c r="E42" s="121">
        <v>0</v>
      </c>
      <c r="F42" s="121">
        <v>0</v>
      </c>
    </row>
    <row r="43" spans="1:6">
      <c r="A43" s="3"/>
      <c r="B43" s="121"/>
      <c r="C43" s="121"/>
      <c r="D43" s="5"/>
      <c r="E43" s="121"/>
      <c r="F43" s="121"/>
    </row>
    <row r="44" spans="1:6">
      <c r="A44" s="6" t="s">
        <v>79</v>
      </c>
      <c r="B44" s="120">
        <f>B6+B14+B22+B28+B34+B35+B38</f>
        <v>144558329.90000001</v>
      </c>
      <c r="C44" s="120">
        <f>C6+C14+C22+C28+C34+C35+C38</f>
        <v>101540470.09</v>
      </c>
      <c r="D44" s="7" t="s">
        <v>80</v>
      </c>
      <c r="E44" s="120">
        <f>E6+E16+E20+E23+E24+E28+E35+E39</f>
        <v>1422185.27</v>
      </c>
      <c r="F44" s="120">
        <f>F6+F16+F20+F23+F24+F28+F35+F39</f>
        <v>3239305.33</v>
      </c>
    </row>
    <row r="45" spans="1:6">
      <c r="A45" s="6"/>
      <c r="B45" s="121"/>
      <c r="C45" s="121"/>
      <c r="D45" s="7"/>
      <c r="E45" s="121"/>
      <c r="F45" s="121"/>
    </row>
    <row r="46" spans="1:6">
      <c r="A46" s="11" t="s">
        <v>81</v>
      </c>
      <c r="B46" s="121"/>
      <c r="C46" s="121"/>
      <c r="D46" s="7" t="s">
        <v>82</v>
      </c>
      <c r="E46" s="121"/>
      <c r="F46" s="121"/>
    </row>
    <row r="47" spans="1:6">
      <c r="A47" s="12" t="s">
        <v>83</v>
      </c>
      <c r="B47" s="121">
        <v>0</v>
      </c>
      <c r="C47" s="121">
        <v>0</v>
      </c>
      <c r="D47" s="5" t="s">
        <v>84</v>
      </c>
      <c r="E47" s="121">
        <v>0</v>
      </c>
      <c r="F47" s="121">
        <v>0</v>
      </c>
    </row>
    <row r="48" spans="1:6">
      <c r="A48" s="12" t="s">
        <v>85</v>
      </c>
      <c r="B48" s="121">
        <v>12936784.84</v>
      </c>
      <c r="C48" s="121">
        <v>12936784.84</v>
      </c>
      <c r="D48" s="5" t="s">
        <v>86</v>
      </c>
      <c r="E48" s="121">
        <v>0</v>
      </c>
      <c r="F48" s="121">
        <v>0</v>
      </c>
    </row>
    <row r="49" spans="1:6">
      <c r="A49" s="12" t="s">
        <v>87</v>
      </c>
      <c r="B49" s="121">
        <v>373441033.92000002</v>
      </c>
      <c r="C49" s="121">
        <v>360029963.32999998</v>
      </c>
      <c r="D49" s="5" t="s">
        <v>88</v>
      </c>
      <c r="E49" s="121">
        <v>0</v>
      </c>
      <c r="F49" s="121">
        <v>0</v>
      </c>
    </row>
    <row r="50" spans="1:6">
      <c r="A50" s="12" t="s">
        <v>89</v>
      </c>
      <c r="B50" s="121">
        <v>39739065.079999998</v>
      </c>
      <c r="C50" s="121">
        <v>37455292.780000001</v>
      </c>
      <c r="D50" s="5" t="s">
        <v>90</v>
      </c>
      <c r="E50" s="121">
        <v>0</v>
      </c>
      <c r="F50" s="121">
        <v>0</v>
      </c>
    </row>
    <row r="51" spans="1:6" ht="12.75" customHeight="1">
      <c r="A51" s="12" t="s">
        <v>91</v>
      </c>
      <c r="B51" s="121">
        <v>2699096.02</v>
      </c>
      <c r="C51" s="121">
        <v>2368876.02</v>
      </c>
      <c r="D51" s="5" t="s">
        <v>92</v>
      </c>
      <c r="E51" s="121">
        <v>0</v>
      </c>
      <c r="F51" s="121">
        <v>0</v>
      </c>
    </row>
    <row r="52" spans="1:6">
      <c r="A52" s="12" t="s">
        <v>93</v>
      </c>
      <c r="B52" s="121">
        <v>-132449711.93000001</v>
      </c>
      <c r="C52" s="121">
        <v>-132449711.93000001</v>
      </c>
      <c r="D52" s="5" t="s">
        <v>94</v>
      </c>
      <c r="E52" s="121">
        <v>0</v>
      </c>
      <c r="F52" s="121">
        <v>0</v>
      </c>
    </row>
    <row r="53" spans="1:6">
      <c r="A53" s="12" t="s">
        <v>95</v>
      </c>
      <c r="B53" s="121">
        <v>10213143.140000001</v>
      </c>
      <c r="C53" s="121">
        <v>8457522.1699999999</v>
      </c>
      <c r="D53" s="7"/>
      <c r="E53" s="121"/>
      <c r="F53" s="121"/>
    </row>
    <row r="54" spans="1:6">
      <c r="A54" s="12" t="s">
        <v>96</v>
      </c>
      <c r="B54" s="121">
        <v>0</v>
      </c>
      <c r="C54" s="121">
        <v>0</v>
      </c>
      <c r="D54" s="7" t="s">
        <v>97</v>
      </c>
      <c r="E54" s="120">
        <f>SUM(E47:E52)</f>
        <v>0</v>
      </c>
      <c r="F54" s="120">
        <f>SUM(F47:F52)</f>
        <v>0</v>
      </c>
    </row>
    <row r="55" spans="1:6">
      <c r="A55" s="12" t="s">
        <v>98</v>
      </c>
      <c r="B55" s="121">
        <v>0</v>
      </c>
      <c r="C55" s="121">
        <v>0</v>
      </c>
      <c r="D55" s="13"/>
      <c r="E55" s="121"/>
      <c r="F55" s="121"/>
    </row>
    <row r="56" spans="1:6">
      <c r="A56" s="12"/>
      <c r="B56" s="121"/>
      <c r="C56" s="121"/>
      <c r="D56" s="7" t="s">
        <v>99</v>
      </c>
      <c r="E56" s="120">
        <f>E54+E44</f>
        <v>1422185.27</v>
      </c>
      <c r="F56" s="120">
        <f>F54+F44</f>
        <v>3239305.33</v>
      </c>
    </row>
    <row r="57" spans="1:6">
      <c r="A57" s="11" t="s">
        <v>100</v>
      </c>
      <c r="B57" s="120">
        <f>SUM(B47:B55)</f>
        <v>306579411.06999993</v>
      </c>
      <c r="C57" s="120">
        <f>SUM(C47:C55)</f>
        <v>288798727.20999992</v>
      </c>
      <c r="D57" s="5"/>
      <c r="E57" s="121"/>
      <c r="F57" s="121"/>
    </row>
    <row r="58" spans="1:6">
      <c r="A58" s="12"/>
      <c r="B58" s="121"/>
      <c r="C58" s="121"/>
      <c r="D58" s="7" t="s">
        <v>101</v>
      </c>
      <c r="E58" s="121"/>
      <c r="F58" s="121"/>
    </row>
    <row r="59" spans="1:6">
      <c r="A59" s="11" t="s">
        <v>102</v>
      </c>
      <c r="B59" s="120">
        <f>B44+B57</f>
        <v>451137740.96999991</v>
      </c>
      <c r="C59" s="120">
        <f>C44+C57</f>
        <v>390339197.29999995</v>
      </c>
      <c r="D59" s="7"/>
      <c r="E59" s="121"/>
      <c r="F59" s="121"/>
    </row>
    <row r="60" spans="1:6">
      <c r="A60" s="12"/>
      <c r="B60" s="121"/>
      <c r="C60" s="121"/>
      <c r="D60" s="7" t="s">
        <v>103</v>
      </c>
      <c r="E60" s="121">
        <f>SUM(E61:E63)</f>
        <v>167681419.38999999</v>
      </c>
      <c r="F60" s="121">
        <f>SUM(F61:F63)</f>
        <v>167681419.38999999</v>
      </c>
    </row>
    <row r="61" spans="1:6">
      <c r="A61" s="12"/>
      <c r="B61" s="121"/>
      <c r="C61" s="121"/>
      <c r="D61" s="5" t="s">
        <v>104</v>
      </c>
      <c r="E61" s="121">
        <v>130802632.53</v>
      </c>
      <c r="F61" s="121">
        <v>130802632.53</v>
      </c>
    </row>
    <row r="62" spans="1:6">
      <c r="A62" s="12"/>
      <c r="B62" s="121"/>
      <c r="C62" s="121"/>
      <c r="D62" s="5" t="s">
        <v>105</v>
      </c>
      <c r="E62" s="121">
        <v>36878786.859999999</v>
      </c>
      <c r="F62" s="121">
        <v>36878786.859999999</v>
      </c>
    </row>
    <row r="63" spans="1:6">
      <c r="A63" s="12"/>
      <c r="B63" s="121"/>
      <c r="C63" s="121"/>
      <c r="D63" s="5" t="s">
        <v>106</v>
      </c>
      <c r="E63" s="121">
        <v>0</v>
      </c>
      <c r="F63" s="121">
        <v>0</v>
      </c>
    </row>
    <row r="64" spans="1:6">
      <c r="A64" s="12"/>
      <c r="B64" s="121"/>
      <c r="C64" s="121"/>
      <c r="D64" s="5"/>
      <c r="E64" s="121"/>
      <c r="F64" s="121"/>
    </row>
    <row r="65" spans="1:6">
      <c r="A65" s="12"/>
      <c r="B65" s="121"/>
      <c r="C65" s="121"/>
      <c r="D65" s="7" t="s">
        <v>107</v>
      </c>
      <c r="E65" s="121">
        <f>SUM(E66:E70)</f>
        <v>282034136.31</v>
      </c>
      <c r="F65" s="121">
        <f>SUM(F66:F70)</f>
        <v>219418472.57999998</v>
      </c>
    </row>
    <row r="66" spans="1:6">
      <c r="A66" s="12"/>
      <c r="B66" s="121"/>
      <c r="C66" s="121"/>
      <c r="D66" s="5" t="s">
        <v>108</v>
      </c>
      <c r="E66" s="121">
        <v>62615663.729999997</v>
      </c>
      <c r="F66" s="121">
        <v>48051184.729999997</v>
      </c>
    </row>
    <row r="67" spans="1:6">
      <c r="A67" s="12"/>
      <c r="B67" s="121"/>
      <c r="C67" s="121"/>
      <c r="D67" s="5" t="s">
        <v>109</v>
      </c>
      <c r="E67" s="121">
        <v>219418472.58000001</v>
      </c>
      <c r="F67" s="121">
        <v>171367287.84999999</v>
      </c>
    </row>
    <row r="68" spans="1:6">
      <c r="A68" s="12"/>
      <c r="B68" s="121"/>
      <c r="C68" s="121"/>
      <c r="D68" s="5" t="s">
        <v>110</v>
      </c>
      <c r="E68" s="121">
        <v>0</v>
      </c>
      <c r="F68" s="121">
        <v>0</v>
      </c>
    </row>
    <row r="69" spans="1:6">
      <c r="A69" s="12"/>
      <c r="B69" s="121"/>
      <c r="C69" s="121"/>
      <c r="D69" s="5" t="s">
        <v>111</v>
      </c>
      <c r="E69" s="121">
        <v>0</v>
      </c>
      <c r="F69" s="121">
        <v>0</v>
      </c>
    </row>
    <row r="70" spans="1:6">
      <c r="A70" s="12"/>
      <c r="B70" s="121"/>
      <c r="C70" s="121"/>
      <c r="D70" s="5" t="s">
        <v>112</v>
      </c>
      <c r="E70" s="121">
        <v>0</v>
      </c>
      <c r="F70" s="121">
        <v>0</v>
      </c>
    </row>
    <row r="71" spans="1:6">
      <c r="A71" s="12"/>
      <c r="B71" s="121"/>
      <c r="C71" s="121"/>
      <c r="D71" s="5"/>
      <c r="E71" s="121"/>
      <c r="F71" s="121"/>
    </row>
    <row r="72" spans="1:6" ht="22.5">
      <c r="A72" s="12"/>
      <c r="B72" s="121"/>
      <c r="C72" s="121"/>
      <c r="D72" s="7" t="s">
        <v>113</v>
      </c>
      <c r="E72" s="121">
        <f>SUM(E73:E74)</f>
        <v>0</v>
      </c>
      <c r="F72" s="121">
        <f>SUM(F73:F74)</f>
        <v>0</v>
      </c>
    </row>
    <row r="73" spans="1:6">
      <c r="A73" s="12"/>
      <c r="B73" s="121"/>
      <c r="C73" s="121"/>
      <c r="D73" s="5" t="s">
        <v>114</v>
      </c>
      <c r="E73" s="121">
        <v>0</v>
      </c>
      <c r="F73" s="121">
        <v>0</v>
      </c>
    </row>
    <row r="74" spans="1:6">
      <c r="A74" s="12"/>
      <c r="B74" s="121"/>
      <c r="C74" s="121"/>
      <c r="D74" s="5" t="s">
        <v>115</v>
      </c>
      <c r="E74" s="121">
        <v>0</v>
      </c>
      <c r="F74" s="121">
        <v>0</v>
      </c>
    </row>
    <row r="75" spans="1:6">
      <c r="A75" s="12"/>
      <c r="B75" s="121"/>
      <c r="C75" s="121"/>
      <c r="D75" s="5"/>
      <c r="E75" s="121"/>
      <c r="F75" s="121"/>
    </row>
    <row r="76" spans="1:6">
      <c r="A76" s="12"/>
      <c r="B76" s="121"/>
      <c r="C76" s="121"/>
      <c r="D76" s="7" t="s">
        <v>116</v>
      </c>
      <c r="E76" s="120">
        <f>E60+E65+E72</f>
        <v>449715555.69999999</v>
      </c>
      <c r="F76" s="120">
        <f>F60+F65+F72</f>
        <v>387099891.96999997</v>
      </c>
    </row>
    <row r="77" spans="1:6">
      <c r="A77" s="12"/>
      <c r="B77" s="121"/>
      <c r="C77" s="121"/>
      <c r="D77" s="5"/>
      <c r="E77" s="121"/>
      <c r="F77" s="121"/>
    </row>
    <row r="78" spans="1:6">
      <c r="A78" s="12"/>
      <c r="B78" s="121"/>
      <c r="C78" s="121"/>
      <c r="D78" s="7" t="s">
        <v>117</v>
      </c>
      <c r="E78" s="120">
        <f>E56+E76</f>
        <v>451137740.96999997</v>
      </c>
      <c r="F78" s="120">
        <f>F56+F76</f>
        <v>390339197.29999995</v>
      </c>
    </row>
    <row r="79" spans="1:6">
      <c r="A79" s="14"/>
      <c r="B79" s="119"/>
      <c r="C79" s="119"/>
      <c r="D79" s="16"/>
      <c r="E79" s="119"/>
      <c r="F79" s="119"/>
    </row>
    <row r="82" spans="1:9">
      <c r="A82" s="103" t="s">
        <v>290</v>
      </c>
      <c r="B82" s="104"/>
      <c r="C82" s="105"/>
      <c r="D82" s="105"/>
      <c r="E82" s="106"/>
      <c r="F82" s="107"/>
      <c r="G82" s="108"/>
      <c r="H82" s="109"/>
      <c r="I82" s="109"/>
    </row>
    <row r="83" spans="1:9">
      <c r="A83" s="110"/>
      <c r="B83" s="110"/>
      <c r="C83" s="105"/>
      <c r="D83" s="105"/>
      <c r="E83" s="106"/>
      <c r="F83" s="107"/>
      <c r="G83" s="108"/>
      <c r="H83" s="109"/>
      <c r="I83" s="109"/>
    </row>
    <row r="84" spans="1:9">
      <c r="A84" s="104"/>
      <c r="B84" s="104"/>
      <c r="C84" s="111"/>
      <c r="D84" s="104"/>
      <c r="E84" s="104"/>
      <c r="F84" s="107"/>
      <c r="G84" s="108"/>
      <c r="H84" s="109"/>
      <c r="I84" s="109"/>
    </row>
    <row r="85" spans="1:9">
      <c r="A85" s="109"/>
      <c r="B85" s="109"/>
      <c r="C85" s="104"/>
      <c r="D85" s="104"/>
      <c r="E85" s="104"/>
      <c r="F85" s="107"/>
      <c r="G85" s="108"/>
      <c r="H85" s="109"/>
      <c r="I85" s="109"/>
    </row>
    <row r="86" spans="1:9">
      <c r="A86" s="104" t="s">
        <v>291</v>
      </c>
      <c r="B86" s="109"/>
      <c r="C86" s="108"/>
      <c r="D86" s="109" t="s">
        <v>291</v>
      </c>
      <c r="F86" s="107"/>
      <c r="G86" s="108"/>
      <c r="H86" s="109"/>
      <c r="I86" s="109"/>
    </row>
    <row r="87" spans="1:9" ht="22.5">
      <c r="A87" s="112" t="s">
        <v>292</v>
      </c>
      <c r="B87" s="109"/>
      <c r="C87" s="108"/>
      <c r="D87" s="112" t="s">
        <v>293</v>
      </c>
      <c r="F87" s="107"/>
      <c r="G87" s="108"/>
      <c r="H87" s="109"/>
      <c r="I87" s="109"/>
    </row>
    <row r="88" spans="1:9">
      <c r="A88" s="104"/>
      <c r="B88" s="104"/>
      <c r="C88" s="108"/>
      <c r="D88" s="108"/>
      <c r="E88" s="108"/>
      <c r="F88" s="108"/>
      <c r="G88" s="108"/>
      <c r="H88" s="109"/>
      <c r="I88" s="109"/>
    </row>
    <row r="89" spans="1:9">
      <c r="A89" s="104"/>
      <c r="B89" s="104"/>
      <c r="C89" s="108"/>
      <c r="D89" s="108"/>
      <c r="E89" s="108"/>
      <c r="F89" s="108"/>
      <c r="G89" s="108"/>
      <c r="H89" s="109"/>
      <c r="I89" s="109"/>
    </row>
    <row r="90" spans="1:9">
      <c r="A90" s="104"/>
      <c r="B90" s="104"/>
      <c r="C90" s="108"/>
      <c r="D90" s="108"/>
      <c r="E90" s="108"/>
      <c r="F90" s="108"/>
      <c r="G90" s="108"/>
      <c r="H90" s="109"/>
      <c r="I90" s="109"/>
    </row>
    <row r="91" spans="1:9">
      <c r="A91" s="104"/>
      <c r="B91" s="104"/>
      <c r="C91" s="108"/>
      <c r="D91" s="108"/>
      <c r="E91" s="108"/>
      <c r="F91" s="108"/>
      <c r="G91" s="108"/>
      <c r="H91" s="109"/>
      <c r="I91" s="109"/>
    </row>
    <row r="92" spans="1:9">
      <c r="A92" s="104"/>
      <c r="B92" s="104"/>
      <c r="C92" s="108"/>
      <c r="D92" s="108"/>
      <c r="E92" s="108"/>
      <c r="F92" s="108"/>
      <c r="G92" s="108"/>
      <c r="H92" s="109"/>
      <c r="I92" s="109"/>
    </row>
    <row r="93" spans="1:9">
      <c r="A93" s="104"/>
      <c r="B93" s="104"/>
      <c r="C93" s="108"/>
      <c r="D93" s="108"/>
      <c r="E93" s="108"/>
      <c r="F93" s="108"/>
      <c r="G93" s="108"/>
      <c r="H93" s="109"/>
      <c r="I93" s="109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9" workbookViewId="0">
      <selection activeCell="G6" sqref="G6"/>
    </sheetView>
  </sheetViews>
  <sheetFormatPr baseColWidth="10" defaultRowHeight="12.75"/>
  <sheetData>
    <row r="1" spans="1:8" ht="49.5" customHeight="1">
      <c r="A1" s="132" t="s">
        <v>732</v>
      </c>
      <c r="B1" s="133"/>
      <c r="C1" s="133"/>
      <c r="D1" s="133"/>
      <c r="E1" s="133"/>
      <c r="F1" s="133"/>
      <c r="G1" s="133"/>
      <c r="H1" s="134"/>
    </row>
    <row r="2" spans="1:8" ht="78.75">
      <c r="A2" s="53" t="s">
        <v>248</v>
      </c>
      <c r="B2" s="53" t="s">
        <v>249</v>
      </c>
      <c r="C2" s="53" t="s">
        <v>250</v>
      </c>
      <c r="D2" s="53" t="s">
        <v>251</v>
      </c>
      <c r="E2" s="53" t="s">
        <v>252</v>
      </c>
      <c r="F2" s="53" t="s">
        <v>253</v>
      </c>
      <c r="G2" s="53" t="s">
        <v>254</v>
      </c>
      <c r="H2" s="53" t="s">
        <v>255</v>
      </c>
    </row>
    <row r="3" spans="1:8">
      <c r="A3" s="12"/>
      <c r="B3" s="54"/>
      <c r="C3" s="54"/>
      <c r="D3" s="54"/>
      <c r="E3" s="54"/>
      <c r="F3" s="54"/>
      <c r="G3" s="54"/>
      <c r="H3" s="54"/>
    </row>
    <row r="4" spans="1:8" ht="33.75">
      <c r="A4" s="11" t="s">
        <v>256</v>
      </c>
      <c r="B4" s="55">
        <f>+B5+B9</f>
        <v>0</v>
      </c>
      <c r="C4" s="55">
        <f t="shared" ref="C4:H4" si="0">+C5+C9</f>
        <v>0</v>
      </c>
      <c r="D4" s="55">
        <f t="shared" si="0"/>
        <v>0</v>
      </c>
      <c r="E4" s="55">
        <f t="shared" si="0"/>
        <v>0</v>
      </c>
      <c r="F4" s="55">
        <f t="shared" si="0"/>
        <v>0</v>
      </c>
      <c r="G4" s="55">
        <f t="shared" si="0"/>
        <v>0</v>
      </c>
      <c r="H4" s="55">
        <f t="shared" si="0"/>
        <v>0</v>
      </c>
    </row>
    <row r="5" spans="1:8" ht="45">
      <c r="A5" s="11" t="s">
        <v>257</v>
      </c>
      <c r="B5" s="55">
        <f>SUM(B6:B8)</f>
        <v>0</v>
      </c>
      <c r="C5" s="55">
        <f t="shared" ref="C5:H5" si="1">SUM(C6:C8)</f>
        <v>0</v>
      </c>
      <c r="D5" s="55">
        <f t="shared" si="1"/>
        <v>0</v>
      </c>
      <c r="E5" s="55">
        <f t="shared" si="1"/>
        <v>0</v>
      </c>
      <c r="F5" s="55">
        <f t="shared" si="1"/>
        <v>0</v>
      </c>
      <c r="G5" s="55">
        <f t="shared" si="1"/>
        <v>0</v>
      </c>
      <c r="H5" s="55">
        <f t="shared" si="1"/>
        <v>0</v>
      </c>
    </row>
    <row r="6" spans="1:8" ht="45">
      <c r="A6" s="10" t="s">
        <v>258</v>
      </c>
      <c r="B6" s="56"/>
      <c r="C6" s="56"/>
      <c r="D6" s="56">
        <v>0</v>
      </c>
      <c r="E6" s="56"/>
      <c r="F6" s="56">
        <v>0</v>
      </c>
      <c r="G6" s="56"/>
      <c r="H6" s="56"/>
    </row>
    <row r="7" spans="1:8" ht="22.5">
      <c r="A7" s="10" t="s">
        <v>259</v>
      </c>
      <c r="B7" s="56"/>
      <c r="C7" s="56"/>
      <c r="D7" s="56"/>
      <c r="E7" s="56"/>
      <c r="F7" s="56">
        <f t="shared" ref="F7:F12" si="2">B7+C7-D7+E7</f>
        <v>0</v>
      </c>
      <c r="G7" s="56"/>
      <c r="H7" s="56"/>
    </row>
    <row r="8" spans="1:8" ht="45">
      <c r="A8" s="10" t="s">
        <v>260</v>
      </c>
      <c r="B8" s="56"/>
      <c r="C8" s="56"/>
      <c r="D8" s="56"/>
      <c r="E8" s="56"/>
      <c r="F8" s="56">
        <f t="shared" si="2"/>
        <v>0</v>
      </c>
      <c r="G8" s="56"/>
      <c r="H8" s="56"/>
    </row>
    <row r="9" spans="1:8" ht="45">
      <c r="A9" s="11" t="s">
        <v>261</v>
      </c>
      <c r="B9" s="55">
        <f>SUM(B10:B12)</f>
        <v>0</v>
      </c>
      <c r="C9" s="55">
        <f t="shared" ref="C9:H9" si="3">SUM(C10:C12)</f>
        <v>0</v>
      </c>
      <c r="D9" s="55">
        <f t="shared" si="3"/>
        <v>0</v>
      </c>
      <c r="E9" s="55">
        <f t="shared" si="3"/>
        <v>0</v>
      </c>
      <c r="F9" s="55">
        <f t="shared" si="3"/>
        <v>0</v>
      </c>
      <c r="G9" s="55">
        <f t="shared" si="3"/>
        <v>0</v>
      </c>
      <c r="H9" s="55">
        <f t="shared" si="3"/>
        <v>0</v>
      </c>
    </row>
    <row r="10" spans="1:8" ht="45">
      <c r="A10" s="10" t="s">
        <v>262</v>
      </c>
      <c r="B10" s="56">
        <v>0</v>
      </c>
      <c r="C10" s="56">
        <v>0</v>
      </c>
      <c r="D10" s="56"/>
      <c r="E10" s="56"/>
      <c r="F10" s="56">
        <f t="shared" si="2"/>
        <v>0</v>
      </c>
      <c r="G10" s="56"/>
      <c r="H10" s="56"/>
    </row>
    <row r="11" spans="1:8" ht="22.5">
      <c r="A11" s="10" t="s">
        <v>263</v>
      </c>
      <c r="B11" s="56">
        <v>0</v>
      </c>
      <c r="C11" s="56">
        <v>0</v>
      </c>
      <c r="D11" s="56"/>
      <c r="E11" s="56"/>
      <c r="F11" s="56">
        <f t="shared" si="2"/>
        <v>0</v>
      </c>
      <c r="G11" s="56"/>
      <c r="H11" s="56"/>
    </row>
    <row r="12" spans="1:8" ht="45">
      <c r="A12" s="10" t="s">
        <v>264</v>
      </c>
      <c r="B12" s="56">
        <v>0</v>
      </c>
      <c r="C12" s="56">
        <v>0</v>
      </c>
      <c r="D12" s="56"/>
      <c r="E12" s="56"/>
      <c r="F12" s="56">
        <f t="shared" si="2"/>
        <v>0</v>
      </c>
      <c r="G12" s="56"/>
      <c r="H12" s="56"/>
    </row>
    <row r="13" spans="1:8" ht="22.5">
      <c r="A13" s="11" t="s">
        <v>265</v>
      </c>
      <c r="B13" s="55">
        <v>0</v>
      </c>
      <c r="C13" s="57"/>
      <c r="D13" s="57"/>
      <c r="E13" s="57"/>
      <c r="F13" s="55">
        <f>B13+C13-D13+E13</f>
        <v>0</v>
      </c>
      <c r="G13" s="57"/>
      <c r="H13" s="57"/>
    </row>
    <row r="14" spans="1:8">
      <c r="A14" s="11"/>
      <c r="B14" s="55"/>
      <c r="C14" s="55"/>
      <c r="D14" s="55"/>
      <c r="E14" s="55"/>
      <c r="F14" s="55"/>
      <c r="G14" s="55"/>
      <c r="H14" s="55"/>
    </row>
    <row r="15" spans="1:8" ht="67.5">
      <c r="A15" s="11" t="s">
        <v>266</v>
      </c>
      <c r="B15" s="55">
        <f t="shared" ref="B15:H15" si="4">+B4+B13</f>
        <v>0</v>
      </c>
      <c r="C15" s="55">
        <f t="shared" si="4"/>
        <v>0</v>
      </c>
      <c r="D15" s="55">
        <f t="shared" si="4"/>
        <v>0</v>
      </c>
      <c r="E15" s="55">
        <f t="shared" si="4"/>
        <v>0</v>
      </c>
      <c r="F15" s="55">
        <f t="shared" si="4"/>
        <v>0</v>
      </c>
      <c r="G15" s="55">
        <f t="shared" si="4"/>
        <v>0</v>
      </c>
      <c r="H15" s="55">
        <f t="shared" si="4"/>
        <v>0</v>
      </c>
    </row>
    <row r="16" spans="1:8">
      <c r="A16" s="11"/>
      <c r="B16" s="55"/>
      <c r="C16" s="55"/>
      <c r="D16" s="55"/>
      <c r="E16" s="55"/>
      <c r="F16" s="55"/>
      <c r="G16" s="55"/>
      <c r="H16" s="55"/>
    </row>
    <row r="17" spans="1:8" ht="56.25">
      <c r="A17" s="11" t="s">
        <v>267</v>
      </c>
      <c r="B17" s="58"/>
      <c r="C17" s="58"/>
      <c r="D17" s="58"/>
      <c r="E17" s="58"/>
      <c r="F17" s="58"/>
      <c r="G17" s="58"/>
      <c r="H17" s="58"/>
    </row>
    <row r="18" spans="1:8" ht="33.75">
      <c r="A18" s="12" t="s">
        <v>268</v>
      </c>
      <c r="B18" s="58"/>
      <c r="C18" s="58"/>
      <c r="D18" s="58"/>
      <c r="E18" s="58"/>
      <c r="F18" s="58"/>
      <c r="G18" s="58"/>
      <c r="H18" s="58"/>
    </row>
    <row r="19" spans="1:8" ht="33.75">
      <c r="A19" s="12" t="s">
        <v>269</v>
      </c>
      <c r="B19" s="58"/>
      <c r="C19" s="58"/>
      <c r="D19" s="58"/>
      <c r="E19" s="58"/>
      <c r="F19" s="58"/>
      <c r="G19" s="58"/>
      <c r="H19" s="58"/>
    </row>
    <row r="20" spans="1:8" ht="33.75">
      <c r="A20" s="12" t="s">
        <v>270</v>
      </c>
      <c r="B20" s="58"/>
      <c r="C20" s="58"/>
      <c r="D20" s="58"/>
      <c r="E20" s="58"/>
      <c r="F20" s="58"/>
      <c r="G20" s="58"/>
      <c r="H20" s="58"/>
    </row>
    <row r="21" spans="1:8">
      <c r="A21" s="12"/>
      <c r="B21" s="58"/>
      <c r="C21" s="58"/>
      <c r="D21" s="58"/>
      <c r="E21" s="58"/>
      <c r="F21" s="58"/>
      <c r="G21" s="58"/>
      <c r="H21" s="58"/>
    </row>
    <row r="22" spans="1:8" ht="78.75">
      <c r="A22" s="11" t="s">
        <v>271</v>
      </c>
      <c r="B22" s="58"/>
      <c r="C22" s="58"/>
      <c r="D22" s="58"/>
      <c r="E22" s="58"/>
      <c r="F22" s="58"/>
      <c r="G22" s="58"/>
      <c r="H22" s="58"/>
    </row>
    <row r="23" spans="1:8" ht="45">
      <c r="A23" s="12" t="s">
        <v>272</v>
      </c>
      <c r="B23" s="58"/>
      <c r="C23" s="58"/>
      <c r="D23" s="58"/>
      <c r="E23" s="58"/>
      <c r="F23" s="58"/>
      <c r="G23" s="58"/>
      <c r="H23" s="58"/>
    </row>
    <row r="24" spans="1:8" ht="45">
      <c r="A24" s="12" t="s">
        <v>273</v>
      </c>
      <c r="B24" s="58"/>
      <c r="C24" s="58"/>
      <c r="D24" s="58"/>
      <c r="E24" s="58"/>
      <c r="F24" s="58"/>
      <c r="G24" s="58"/>
      <c r="H24" s="58"/>
    </row>
    <row r="25" spans="1:8" ht="45">
      <c r="A25" s="12" t="s">
        <v>274</v>
      </c>
      <c r="B25" s="58"/>
      <c r="C25" s="58"/>
      <c r="D25" s="58"/>
      <c r="E25" s="58"/>
      <c r="F25" s="58"/>
      <c r="G25" s="58"/>
      <c r="H25" s="58"/>
    </row>
    <row r="26" spans="1:8">
      <c r="A26" s="12"/>
      <c r="B26" s="58"/>
      <c r="C26" s="58"/>
      <c r="D26" s="58"/>
      <c r="E26" s="58"/>
      <c r="F26" s="58"/>
      <c r="G26" s="58"/>
      <c r="H26" s="58"/>
    </row>
    <row r="27" spans="1:8">
      <c r="A27" s="59"/>
      <c r="B27" s="59"/>
      <c r="C27" s="59"/>
      <c r="D27" s="59"/>
      <c r="E27" s="59"/>
      <c r="F27" s="59"/>
      <c r="G27" s="59"/>
      <c r="H27" s="59"/>
    </row>
    <row r="28" spans="1:8" ht="22.5">
      <c r="A28" s="135" t="s">
        <v>275</v>
      </c>
      <c r="B28" s="60" t="s">
        <v>276</v>
      </c>
      <c r="C28" s="60" t="s">
        <v>277</v>
      </c>
      <c r="D28" s="60" t="s">
        <v>278</v>
      </c>
      <c r="E28" s="137" t="s">
        <v>279</v>
      </c>
      <c r="F28" s="60" t="s">
        <v>280</v>
      </c>
      <c r="G28" s="17"/>
      <c r="H28" s="17"/>
    </row>
    <row r="29" spans="1:8" ht="22.5">
      <c r="A29" s="135"/>
      <c r="B29" s="60" t="s">
        <v>281</v>
      </c>
      <c r="C29" s="60" t="s">
        <v>282</v>
      </c>
      <c r="D29" s="60" t="s">
        <v>283</v>
      </c>
      <c r="E29" s="137"/>
      <c r="F29" s="60" t="s">
        <v>284</v>
      </c>
      <c r="G29" s="17"/>
      <c r="H29" s="17"/>
    </row>
    <row r="30" spans="1:8">
      <c r="A30" s="136"/>
      <c r="B30" s="61"/>
      <c r="C30" s="53" t="s">
        <v>285</v>
      </c>
      <c r="D30" s="61"/>
      <c r="E30" s="138"/>
      <c r="F30" s="61"/>
      <c r="G30" s="17"/>
      <c r="H30" s="17"/>
    </row>
    <row r="31" spans="1:8" ht="67.5">
      <c r="A31" s="62" t="s">
        <v>286</v>
      </c>
      <c r="B31" s="8"/>
      <c r="C31" s="63"/>
      <c r="D31" s="63"/>
      <c r="E31" s="63"/>
      <c r="F31" s="63"/>
      <c r="G31" s="17"/>
      <c r="H31" s="17"/>
    </row>
    <row r="32" spans="1:8">
      <c r="A32" s="64" t="s">
        <v>287</v>
      </c>
      <c r="B32" s="8"/>
      <c r="C32" s="63"/>
      <c r="D32" s="63"/>
      <c r="E32" s="63"/>
      <c r="F32" s="63"/>
      <c r="G32" s="17"/>
      <c r="H32" s="17"/>
    </row>
    <row r="33" spans="1:8">
      <c r="A33" s="64" t="s">
        <v>288</v>
      </c>
      <c r="B33" s="8"/>
      <c r="C33" s="63"/>
      <c r="D33" s="63"/>
      <c r="E33" s="63"/>
      <c r="F33" s="63"/>
      <c r="G33" s="17"/>
      <c r="H33" s="17"/>
    </row>
    <row r="34" spans="1:8">
      <c r="A34" s="65" t="s">
        <v>289</v>
      </c>
      <c r="B34" s="15"/>
      <c r="C34" s="66"/>
      <c r="D34" s="66"/>
      <c r="E34" s="66"/>
      <c r="F34" s="66"/>
      <c r="G34" s="17"/>
      <c r="H34" s="17"/>
    </row>
    <row r="35" spans="1:8">
      <c r="A35" s="17"/>
      <c r="B35" s="67"/>
      <c r="C35" s="68"/>
      <c r="D35" s="68"/>
      <c r="E35" s="68"/>
      <c r="F35" s="68"/>
      <c r="G35" s="17"/>
      <c r="H35" s="17"/>
    </row>
    <row r="36" spans="1:8">
      <c r="A36" s="17"/>
      <c r="B36" s="67"/>
      <c r="C36" s="68"/>
      <c r="D36" s="68"/>
      <c r="E36" s="68"/>
      <c r="F36" s="68"/>
      <c r="G36" s="17"/>
      <c r="H36" s="17"/>
    </row>
    <row r="37" spans="1:8">
      <c r="A37" s="17"/>
      <c r="B37" s="67"/>
      <c r="C37" s="68"/>
      <c r="D37" s="68"/>
      <c r="E37" s="68"/>
      <c r="F37" s="68"/>
      <c r="G37" s="17"/>
      <c r="H37" s="17"/>
    </row>
    <row r="38" spans="1:8">
      <c r="A38" s="17" t="s">
        <v>290</v>
      </c>
      <c r="B38" s="67"/>
      <c r="C38" s="68"/>
      <c r="D38" s="68"/>
      <c r="E38" s="68"/>
      <c r="F38" s="68"/>
      <c r="G38" s="17"/>
      <c r="H38" s="17"/>
    </row>
    <row r="39" spans="1:8">
      <c r="A39" s="17"/>
      <c r="B39" s="67"/>
      <c r="C39" s="68"/>
      <c r="D39" s="68"/>
      <c r="E39" s="68"/>
      <c r="F39" s="68"/>
      <c r="G39" s="17"/>
      <c r="H39" s="17"/>
    </row>
    <row r="40" spans="1:8">
      <c r="A40" s="17"/>
      <c r="B40" s="67"/>
      <c r="C40" s="68"/>
      <c r="D40" s="68"/>
      <c r="E40" s="68"/>
      <c r="F40" s="68"/>
      <c r="G40" s="17"/>
      <c r="H40" s="17"/>
    </row>
    <row r="41" spans="1:8">
      <c r="A41" s="17"/>
      <c r="B41" s="67"/>
      <c r="C41" s="68"/>
      <c r="D41" s="68"/>
      <c r="E41" s="68"/>
      <c r="F41" s="68"/>
      <c r="G41" s="17"/>
      <c r="H41" s="17"/>
    </row>
    <row r="42" spans="1:8">
      <c r="A42" s="17" t="s">
        <v>291</v>
      </c>
      <c r="B42" s="67"/>
      <c r="C42" s="68" t="s">
        <v>291</v>
      </c>
      <c r="D42" s="68"/>
      <c r="E42" s="68"/>
      <c r="F42" s="68"/>
      <c r="G42" s="17"/>
      <c r="H42" s="17"/>
    </row>
    <row r="43" spans="1:8" ht="78.75">
      <c r="A43" s="69" t="s">
        <v>292</v>
      </c>
      <c r="B43" s="67"/>
      <c r="C43" s="69" t="s">
        <v>293</v>
      </c>
      <c r="D43" s="68"/>
      <c r="E43" s="68"/>
      <c r="F43" s="68"/>
      <c r="G43" s="17"/>
      <c r="H43" s="17"/>
    </row>
  </sheetData>
  <mergeCells count="3">
    <mergeCell ref="A1:H1"/>
    <mergeCell ref="A28:A30"/>
    <mergeCell ref="E28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16" workbookViewId="0">
      <selection activeCell="I5" sqref="I5"/>
    </sheetView>
  </sheetViews>
  <sheetFormatPr baseColWidth="10" defaultRowHeight="12.75"/>
  <sheetData>
    <row r="1" spans="1:11" ht="57" customHeight="1">
      <c r="A1" s="139" t="s">
        <v>733</v>
      </c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ht="135">
      <c r="A2" s="2" t="s">
        <v>294</v>
      </c>
      <c r="B2" s="2" t="s">
        <v>295</v>
      </c>
      <c r="C2" s="2" t="s">
        <v>296</v>
      </c>
      <c r="D2" s="2" t="s">
        <v>297</v>
      </c>
      <c r="E2" s="2" t="s">
        <v>298</v>
      </c>
      <c r="F2" s="2" t="s">
        <v>299</v>
      </c>
      <c r="G2" s="2" t="s">
        <v>300</v>
      </c>
      <c r="H2" s="2" t="s">
        <v>301</v>
      </c>
      <c r="I2" s="2" t="s">
        <v>302</v>
      </c>
      <c r="J2" s="2" t="s">
        <v>303</v>
      </c>
      <c r="K2" s="2" t="s">
        <v>304</v>
      </c>
    </row>
    <row r="3" spans="1:11">
      <c r="A3" s="70"/>
      <c r="B3" s="71"/>
      <c r="C3" s="71"/>
      <c r="D3" s="72"/>
      <c r="E3" s="73"/>
      <c r="F3" s="72"/>
      <c r="G3" s="73"/>
      <c r="H3" s="73"/>
      <c r="I3" s="73"/>
      <c r="J3" s="73"/>
      <c r="K3" s="73"/>
    </row>
    <row r="4" spans="1:11" ht="78.75">
      <c r="A4" s="62" t="s">
        <v>305</v>
      </c>
      <c r="B4" s="74"/>
      <c r="C4" s="74"/>
      <c r="D4" s="75"/>
      <c r="E4" s="76">
        <f>SUM(E5:E8)</f>
        <v>0</v>
      </c>
      <c r="F4" s="75"/>
      <c r="G4" s="76">
        <f>SUM(G5:G8)</f>
        <v>0</v>
      </c>
      <c r="H4" s="76">
        <f>SUM(H5:H8)</f>
        <v>0</v>
      </c>
      <c r="I4" s="76">
        <f>SUM(I5:I8)</f>
        <v>0</v>
      </c>
      <c r="J4" s="76">
        <f>SUM(J5:J8)</f>
        <v>0</v>
      </c>
      <c r="K4" s="76">
        <f>E4-J4</f>
        <v>0</v>
      </c>
    </row>
    <row r="5" spans="1:11">
      <c r="A5" s="77" t="s">
        <v>306</v>
      </c>
      <c r="B5" s="74"/>
      <c r="C5" s="74"/>
      <c r="D5" s="75"/>
      <c r="E5" s="58"/>
      <c r="F5" s="75"/>
      <c r="G5" s="58"/>
      <c r="H5" s="58"/>
      <c r="I5" s="58"/>
      <c r="J5" s="58"/>
      <c r="K5" s="58">
        <f t="shared" ref="K5:K16" si="0">E5-J5</f>
        <v>0</v>
      </c>
    </row>
    <row r="6" spans="1:11">
      <c r="A6" s="77" t="s">
        <v>307</v>
      </c>
      <c r="B6" s="74"/>
      <c r="C6" s="74"/>
      <c r="D6" s="75"/>
      <c r="E6" s="58"/>
      <c r="F6" s="75"/>
      <c r="G6" s="58"/>
      <c r="H6" s="58"/>
      <c r="I6" s="58"/>
      <c r="J6" s="58"/>
      <c r="K6" s="58">
        <f t="shared" si="0"/>
        <v>0</v>
      </c>
    </row>
    <row r="7" spans="1:11">
      <c r="A7" s="77" t="s">
        <v>308</v>
      </c>
      <c r="B7" s="74"/>
      <c r="C7" s="74"/>
      <c r="D7" s="75"/>
      <c r="E7" s="58"/>
      <c r="F7" s="75"/>
      <c r="G7" s="58"/>
      <c r="H7" s="58"/>
      <c r="I7" s="58"/>
      <c r="J7" s="58"/>
      <c r="K7" s="58">
        <f t="shared" si="0"/>
        <v>0</v>
      </c>
    </row>
    <row r="8" spans="1:11">
      <c r="A8" s="77" t="s">
        <v>309</v>
      </c>
      <c r="B8" s="74"/>
      <c r="C8" s="74"/>
      <c r="D8" s="75"/>
      <c r="E8" s="58"/>
      <c r="F8" s="75"/>
      <c r="G8" s="58"/>
      <c r="H8" s="58"/>
      <c r="I8" s="58"/>
      <c r="J8" s="58"/>
      <c r="K8" s="58">
        <f t="shared" si="0"/>
        <v>0</v>
      </c>
    </row>
    <row r="9" spans="1:11">
      <c r="A9" s="77"/>
      <c r="B9" s="74"/>
      <c r="C9" s="74"/>
      <c r="D9" s="75"/>
      <c r="E9" s="58"/>
      <c r="F9" s="75"/>
      <c r="G9" s="58"/>
      <c r="H9" s="58"/>
      <c r="I9" s="58"/>
      <c r="J9" s="58"/>
      <c r="K9" s="58"/>
    </row>
    <row r="10" spans="1:11" ht="45">
      <c r="A10" s="62" t="s">
        <v>310</v>
      </c>
      <c r="B10" s="74"/>
      <c r="C10" s="74"/>
      <c r="D10" s="75"/>
      <c r="E10" s="76">
        <f>SUM(E11:E14)</f>
        <v>0</v>
      </c>
      <c r="F10" s="75"/>
      <c r="G10" s="76">
        <f>SUM(G11:G14)</f>
        <v>0</v>
      </c>
      <c r="H10" s="76">
        <f>SUM(H11:H14)</f>
        <v>0</v>
      </c>
      <c r="I10" s="76">
        <f>SUM(I11:I14)</f>
        <v>0</v>
      </c>
      <c r="J10" s="76">
        <f>SUM(J11:J14)</f>
        <v>0</v>
      </c>
      <c r="K10" s="76">
        <f t="shared" si="0"/>
        <v>0</v>
      </c>
    </row>
    <row r="11" spans="1:11" ht="33.75">
      <c r="A11" s="77" t="s">
        <v>311</v>
      </c>
      <c r="B11" s="74"/>
      <c r="C11" s="74"/>
      <c r="D11" s="75"/>
      <c r="E11" s="58"/>
      <c r="F11" s="75"/>
      <c r="G11" s="58"/>
      <c r="H11" s="58"/>
      <c r="I11" s="58"/>
      <c r="J11" s="58"/>
      <c r="K11" s="58">
        <f t="shared" si="0"/>
        <v>0</v>
      </c>
    </row>
    <row r="12" spans="1:11" ht="33.75">
      <c r="A12" s="77" t="s">
        <v>312</v>
      </c>
      <c r="B12" s="74"/>
      <c r="C12" s="74"/>
      <c r="D12" s="75"/>
      <c r="E12" s="58"/>
      <c r="F12" s="75"/>
      <c r="G12" s="58"/>
      <c r="H12" s="58"/>
      <c r="I12" s="58"/>
      <c r="J12" s="58"/>
      <c r="K12" s="58">
        <f t="shared" si="0"/>
        <v>0</v>
      </c>
    </row>
    <row r="13" spans="1:11" ht="33.75">
      <c r="A13" s="77" t="s">
        <v>313</v>
      </c>
      <c r="B13" s="74"/>
      <c r="C13" s="74"/>
      <c r="D13" s="75"/>
      <c r="E13" s="58"/>
      <c r="F13" s="75"/>
      <c r="G13" s="58"/>
      <c r="H13" s="58"/>
      <c r="I13" s="58"/>
      <c r="J13" s="58"/>
      <c r="K13" s="58">
        <f t="shared" si="0"/>
        <v>0</v>
      </c>
    </row>
    <row r="14" spans="1:11" ht="33.75">
      <c r="A14" s="77" t="s">
        <v>314</v>
      </c>
      <c r="B14" s="74"/>
      <c r="C14" s="74"/>
      <c r="D14" s="75"/>
      <c r="E14" s="58"/>
      <c r="F14" s="75"/>
      <c r="G14" s="58"/>
      <c r="H14" s="58"/>
      <c r="I14" s="58"/>
      <c r="J14" s="58"/>
      <c r="K14" s="58">
        <f t="shared" si="0"/>
        <v>0</v>
      </c>
    </row>
    <row r="15" spans="1:11">
      <c r="A15" s="77"/>
      <c r="B15" s="74"/>
      <c r="C15" s="74"/>
      <c r="D15" s="75"/>
      <c r="E15" s="58"/>
      <c r="F15" s="75"/>
      <c r="G15" s="58"/>
      <c r="H15" s="58"/>
      <c r="I15" s="58"/>
      <c r="J15" s="58"/>
      <c r="K15" s="58"/>
    </row>
    <row r="16" spans="1:11" ht="78.75">
      <c r="A16" s="62" t="s">
        <v>315</v>
      </c>
      <c r="B16" s="74"/>
      <c r="C16" s="74"/>
      <c r="D16" s="75"/>
      <c r="E16" s="76">
        <f>E4+E10</f>
        <v>0</v>
      </c>
      <c r="F16" s="75"/>
      <c r="G16" s="76">
        <f>G4+G10</f>
        <v>0</v>
      </c>
      <c r="H16" s="76">
        <f>H4+H10</f>
        <v>0</v>
      </c>
      <c r="I16" s="76">
        <f>I4+I10</f>
        <v>0</v>
      </c>
      <c r="J16" s="76">
        <f>J4+J10</f>
        <v>0</v>
      </c>
      <c r="K16" s="76">
        <f t="shared" si="0"/>
        <v>0</v>
      </c>
    </row>
    <row r="17" spans="1:11">
      <c r="A17" s="65"/>
      <c r="B17" s="78"/>
      <c r="C17" s="78"/>
      <c r="D17" s="78"/>
      <c r="E17" s="78"/>
      <c r="F17" s="78"/>
      <c r="G17" s="78"/>
      <c r="H17" s="78"/>
      <c r="I17" s="78"/>
      <c r="J17" s="78"/>
      <c r="K17" s="78"/>
    </row>
    <row r="18" spans="1:1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17" t="s">
        <v>290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>
      <c r="A24" s="17" t="s">
        <v>291</v>
      </c>
      <c r="B24" s="17"/>
      <c r="C24" s="17" t="s">
        <v>291</v>
      </c>
      <c r="D24" s="17"/>
      <c r="E24" s="17"/>
      <c r="F24" s="17"/>
      <c r="G24" s="17"/>
      <c r="H24" s="17"/>
      <c r="I24" s="17"/>
      <c r="J24" s="17"/>
      <c r="K24" s="17"/>
    </row>
    <row r="25" spans="1:11" ht="78.75">
      <c r="A25" s="69" t="s">
        <v>292</v>
      </c>
      <c r="B25" s="17"/>
      <c r="C25" s="69" t="s">
        <v>293</v>
      </c>
      <c r="D25" s="17"/>
      <c r="E25" s="17"/>
      <c r="F25" s="17"/>
      <c r="G25" s="17"/>
      <c r="H25" s="17"/>
      <c r="I25" s="17"/>
      <c r="J25" s="17"/>
      <c r="K25" s="17"/>
    </row>
    <row r="26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</sheetData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selection activeCell="D9" sqref="D9"/>
    </sheetView>
  </sheetViews>
  <sheetFormatPr baseColWidth="10" defaultRowHeight="12.75"/>
  <cols>
    <col min="2" max="2" width="59.6640625" customWidth="1"/>
    <col min="3" max="5" width="13.6640625" bestFit="1" customWidth="1"/>
  </cols>
  <sheetData>
    <row r="1" spans="1:5">
      <c r="A1" s="129" t="s">
        <v>734</v>
      </c>
      <c r="B1" s="130"/>
      <c r="C1" s="130"/>
      <c r="D1" s="130"/>
      <c r="E1" s="131"/>
    </row>
    <row r="2" spans="1:5">
      <c r="A2" s="143"/>
      <c r="B2" s="144"/>
      <c r="C2" s="144"/>
      <c r="D2" s="144"/>
      <c r="E2" s="145"/>
    </row>
    <row r="3" spans="1:5">
      <c r="A3" s="143"/>
      <c r="B3" s="144"/>
      <c r="C3" s="144"/>
      <c r="D3" s="144"/>
      <c r="E3" s="145"/>
    </row>
    <row r="4" spans="1:5">
      <c r="A4" s="146"/>
      <c r="B4" s="147"/>
      <c r="C4" s="147"/>
      <c r="D4" s="147"/>
      <c r="E4" s="148"/>
    </row>
    <row r="5" spans="1:5" ht="22.5">
      <c r="A5" s="149" t="s">
        <v>0</v>
      </c>
      <c r="B5" s="150"/>
      <c r="C5" s="2" t="s">
        <v>316</v>
      </c>
      <c r="D5" s="2" t="s">
        <v>317</v>
      </c>
      <c r="E5" s="2" t="s">
        <v>318</v>
      </c>
    </row>
    <row r="6" spans="1:5">
      <c r="A6" s="79"/>
      <c r="B6" s="80"/>
      <c r="C6" s="4"/>
      <c r="D6" s="4"/>
      <c r="E6" s="4"/>
    </row>
    <row r="7" spans="1:5">
      <c r="A7" s="81"/>
      <c r="B7" s="82" t="s">
        <v>319</v>
      </c>
      <c r="C7" s="120">
        <f>SUM(C8:C10)</f>
        <v>196329786.62</v>
      </c>
      <c r="D7" s="120">
        <f t="shared" ref="D7:E7" si="0">SUM(D8:D10)</f>
        <v>104770003</v>
      </c>
      <c r="E7" s="120">
        <f t="shared" si="0"/>
        <v>104770003</v>
      </c>
    </row>
    <row r="8" spans="1:5">
      <c r="A8" s="81"/>
      <c r="B8" s="10" t="s">
        <v>320</v>
      </c>
      <c r="C8" s="121">
        <v>155808142</v>
      </c>
      <c r="D8" s="121">
        <v>84283827.189999998</v>
      </c>
      <c r="E8" s="121">
        <v>84283827.189999998</v>
      </c>
    </row>
    <row r="9" spans="1:5">
      <c r="A9" s="81"/>
      <c r="B9" s="10" t="s">
        <v>321</v>
      </c>
      <c r="C9" s="121">
        <v>40521644.619999997</v>
      </c>
      <c r="D9" s="121">
        <v>20486175.809999999</v>
      </c>
      <c r="E9" s="121">
        <v>20486175.809999999</v>
      </c>
    </row>
    <row r="10" spans="1:5">
      <c r="A10" s="81"/>
      <c r="B10" s="10" t="s">
        <v>322</v>
      </c>
      <c r="C10" s="121"/>
      <c r="D10" s="121"/>
      <c r="E10" s="121"/>
    </row>
    <row r="11" spans="1:5">
      <c r="A11" s="81"/>
      <c r="B11" s="83"/>
      <c r="C11" s="121"/>
      <c r="D11" s="121"/>
      <c r="E11" s="121"/>
    </row>
    <row r="12" spans="1:5">
      <c r="A12" s="81"/>
      <c r="B12" s="82" t="s">
        <v>323</v>
      </c>
      <c r="C12" s="120">
        <f>SUM(C13:C14)</f>
        <v>196329786.62</v>
      </c>
      <c r="D12" s="120">
        <f t="shared" ref="D12:E12" si="1">SUM(D13:D14)</f>
        <v>44271904.450000003</v>
      </c>
      <c r="E12" s="120">
        <f t="shared" si="1"/>
        <v>44271904.450000003</v>
      </c>
    </row>
    <row r="13" spans="1:5" ht="22.5">
      <c r="A13" s="81"/>
      <c r="B13" s="10" t="s">
        <v>324</v>
      </c>
      <c r="C13" s="121">
        <v>155808142</v>
      </c>
      <c r="D13" s="121">
        <v>41675124.520000003</v>
      </c>
      <c r="E13" s="121">
        <v>41675124.520000003</v>
      </c>
    </row>
    <row r="14" spans="1:5">
      <c r="A14" s="81"/>
      <c r="B14" s="10" t="s">
        <v>325</v>
      </c>
      <c r="C14" s="121">
        <v>40521644.619999997</v>
      </c>
      <c r="D14" s="121">
        <v>2596779.9300000002</v>
      </c>
      <c r="E14" s="121">
        <v>2596779.9300000002</v>
      </c>
    </row>
    <row r="15" spans="1:5">
      <c r="A15" s="81"/>
      <c r="B15" s="83"/>
      <c r="C15" s="121"/>
      <c r="D15" s="121"/>
      <c r="E15" s="121"/>
    </row>
    <row r="16" spans="1:5">
      <c r="A16" s="81"/>
      <c r="B16" s="82" t="s">
        <v>326</v>
      </c>
      <c r="C16" s="115"/>
      <c r="D16" s="120">
        <f>SUM(D17:D18)</f>
        <v>15663118.6</v>
      </c>
      <c r="E16" s="120">
        <f>SUM(E17:E18)</f>
        <v>15663118.6</v>
      </c>
    </row>
    <row r="17" spans="1:5" ht="22.5">
      <c r="A17" s="81"/>
      <c r="B17" s="10" t="s">
        <v>327</v>
      </c>
      <c r="C17" s="115"/>
      <c r="D17" s="121">
        <v>11293576.689999999</v>
      </c>
      <c r="E17" s="121">
        <v>11293576.689999999</v>
      </c>
    </row>
    <row r="18" spans="1:5" ht="22.5">
      <c r="A18" s="81"/>
      <c r="B18" s="10" t="s">
        <v>328</v>
      </c>
      <c r="C18" s="115"/>
      <c r="D18" s="121">
        <v>4369541.91</v>
      </c>
      <c r="E18" s="121">
        <v>4369541.91</v>
      </c>
    </row>
    <row r="19" spans="1:5">
      <c r="A19" s="81"/>
      <c r="B19" s="83"/>
      <c r="C19" s="121"/>
      <c r="D19" s="121"/>
      <c r="E19" s="121"/>
    </row>
    <row r="20" spans="1:5">
      <c r="A20" s="81"/>
      <c r="B20" s="82" t="s">
        <v>329</v>
      </c>
      <c r="C20" s="120">
        <f>C7-C12</f>
        <v>0</v>
      </c>
      <c r="D20" s="120">
        <f>D7-D12+D16</f>
        <v>76161217.149999991</v>
      </c>
      <c r="E20" s="120">
        <f>E7-E12+E16</f>
        <v>76161217.149999991</v>
      </c>
    </row>
    <row r="21" spans="1:5">
      <c r="A21" s="81"/>
      <c r="B21" s="82" t="s">
        <v>330</v>
      </c>
      <c r="C21" s="120">
        <f>C20-C41</f>
        <v>0</v>
      </c>
      <c r="D21" s="120">
        <f t="shared" ref="D21:E21" si="2">D20-D41</f>
        <v>76161217.149999991</v>
      </c>
      <c r="E21" s="120">
        <f t="shared" si="2"/>
        <v>76161217.149999991</v>
      </c>
    </row>
    <row r="22" spans="1:5" ht="22.5">
      <c r="A22" s="81"/>
      <c r="B22" s="82" t="s">
        <v>331</v>
      </c>
      <c r="C22" s="120">
        <f>C21</f>
        <v>0</v>
      </c>
      <c r="D22" s="120">
        <f>D21-D16</f>
        <v>60498098.54999999</v>
      </c>
      <c r="E22" s="120">
        <f>E21-E16</f>
        <v>60498098.54999999</v>
      </c>
    </row>
    <row r="23" spans="1:5">
      <c r="A23" s="81"/>
      <c r="B23" s="83"/>
      <c r="C23" s="121"/>
      <c r="D23" s="121"/>
      <c r="E23" s="121"/>
    </row>
    <row r="24" spans="1:5">
      <c r="A24" s="149" t="s">
        <v>332</v>
      </c>
      <c r="B24" s="150"/>
      <c r="C24" s="116" t="s">
        <v>333</v>
      </c>
      <c r="D24" s="116" t="s">
        <v>317</v>
      </c>
      <c r="E24" s="116" t="s">
        <v>334</v>
      </c>
    </row>
    <row r="25" spans="1:5">
      <c r="A25" s="81"/>
      <c r="B25" s="83"/>
      <c r="C25" s="121"/>
      <c r="D25" s="121"/>
      <c r="E25" s="121"/>
    </row>
    <row r="26" spans="1:5">
      <c r="A26" s="81"/>
      <c r="B26" s="82" t="s">
        <v>335</v>
      </c>
      <c r="C26" s="120">
        <f>SUM(C27:C28)</f>
        <v>0</v>
      </c>
      <c r="D26" s="120">
        <f t="shared" ref="D26:E26" si="3">SUM(D27:D28)</f>
        <v>0</v>
      </c>
      <c r="E26" s="120">
        <f t="shared" si="3"/>
        <v>0</v>
      </c>
    </row>
    <row r="27" spans="1:5" ht="22.5">
      <c r="A27" s="81"/>
      <c r="B27" s="10" t="s">
        <v>336</v>
      </c>
      <c r="C27" s="121">
        <v>0</v>
      </c>
      <c r="D27" s="121">
        <v>0</v>
      </c>
      <c r="E27" s="121">
        <v>0</v>
      </c>
    </row>
    <row r="28" spans="1:5" ht="22.5">
      <c r="A28" s="81"/>
      <c r="B28" s="10" t="s">
        <v>337</v>
      </c>
      <c r="C28" s="121">
        <v>0</v>
      </c>
      <c r="D28" s="121">
        <v>0</v>
      </c>
      <c r="E28" s="121">
        <v>0</v>
      </c>
    </row>
    <row r="29" spans="1:5">
      <c r="A29" s="81"/>
      <c r="B29" s="83"/>
      <c r="C29" s="121"/>
      <c r="D29" s="121"/>
      <c r="E29" s="121"/>
    </row>
    <row r="30" spans="1:5">
      <c r="A30" s="81"/>
      <c r="B30" s="82" t="s">
        <v>338</v>
      </c>
      <c r="C30" s="120">
        <f>C22+C26</f>
        <v>0</v>
      </c>
      <c r="D30" s="120">
        <f t="shared" ref="D30:E30" si="4">D22+D26</f>
        <v>60498098.54999999</v>
      </c>
      <c r="E30" s="120">
        <f t="shared" si="4"/>
        <v>60498098.54999999</v>
      </c>
    </row>
    <row r="31" spans="1:5">
      <c r="A31" s="81"/>
      <c r="B31" s="83"/>
      <c r="C31" s="121"/>
      <c r="D31" s="121"/>
      <c r="E31" s="121"/>
    </row>
    <row r="32" spans="1:5" ht="22.5">
      <c r="A32" s="142" t="s">
        <v>332</v>
      </c>
      <c r="B32" s="142"/>
      <c r="C32" s="117" t="s">
        <v>339</v>
      </c>
      <c r="D32" s="116" t="s">
        <v>317</v>
      </c>
      <c r="E32" s="117" t="s">
        <v>340</v>
      </c>
    </row>
    <row r="33" spans="1:5">
      <c r="A33" s="81"/>
      <c r="B33" s="84"/>
      <c r="C33" s="121"/>
      <c r="D33" s="121"/>
      <c r="E33" s="121"/>
    </row>
    <row r="34" spans="1:5">
      <c r="A34" s="81"/>
      <c r="B34" s="85" t="s">
        <v>341</v>
      </c>
      <c r="C34" s="120">
        <f>SUM(C35:C36)</f>
        <v>0</v>
      </c>
      <c r="D34" s="120">
        <f t="shared" ref="D34:E34" si="5">SUM(D35:D36)</f>
        <v>0</v>
      </c>
      <c r="E34" s="120">
        <f t="shared" si="5"/>
        <v>0</v>
      </c>
    </row>
    <row r="35" spans="1:5" ht="22.5">
      <c r="A35" s="81"/>
      <c r="B35" s="10" t="s">
        <v>342</v>
      </c>
      <c r="C35" s="121"/>
      <c r="D35" s="121"/>
      <c r="E35" s="121"/>
    </row>
    <row r="36" spans="1:5" ht="22.5">
      <c r="A36" s="81"/>
      <c r="B36" s="10" t="s">
        <v>343</v>
      </c>
      <c r="C36" s="121"/>
      <c r="D36" s="121"/>
      <c r="E36" s="121"/>
    </row>
    <row r="37" spans="1:5">
      <c r="A37" s="81"/>
      <c r="B37" s="85" t="s">
        <v>344</v>
      </c>
      <c r="C37" s="120">
        <f>SUM(C38:C39)</f>
        <v>0</v>
      </c>
      <c r="D37" s="120">
        <f t="shared" ref="D37:E37" si="6">SUM(D38:D39)</f>
        <v>0</v>
      </c>
      <c r="E37" s="120">
        <f t="shared" si="6"/>
        <v>0</v>
      </c>
    </row>
    <row r="38" spans="1:5">
      <c r="A38" s="81"/>
      <c r="B38" s="10" t="s">
        <v>345</v>
      </c>
      <c r="C38" s="121">
        <v>0</v>
      </c>
      <c r="D38" s="121">
        <v>0</v>
      </c>
      <c r="E38" s="121">
        <v>0</v>
      </c>
    </row>
    <row r="39" spans="1:5">
      <c r="A39" s="81"/>
      <c r="B39" s="10" t="s">
        <v>346</v>
      </c>
      <c r="C39" s="121">
        <v>0</v>
      </c>
      <c r="D39" s="121">
        <v>0</v>
      </c>
      <c r="E39" s="121">
        <v>0</v>
      </c>
    </row>
    <row r="40" spans="1:5">
      <c r="A40" s="81"/>
      <c r="B40" s="84"/>
      <c r="C40" s="121"/>
      <c r="D40" s="121"/>
      <c r="E40" s="121"/>
    </row>
    <row r="41" spans="1:5">
      <c r="A41" s="81"/>
      <c r="B41" s="85" t="s">
        <v>347</v>
      </c>
      <c r="C41" s="120">
        <f>C34-C37</f>
        <v>0</v>
      </c>
      <c r="D41" s="120">
        <f t="shared" ref="D41:E41" si="7">D34-D37</f>
        <v>0</v>
      </c>
      <c r="E41" s="120">
        <f t="shared" si="7"/>
        <v>0</v>
      </c>
    </row>
    <row r="42" spans="1:5">
      <c r="A42" s="81"/>
      <c r="B42" s="85"/>
      <c r="C42" s="120"/>
      <c r="D42" s="120"/>
      <c r="E42" s="120"/>
    </row>
    <row r="43" spans="1:5" ht="22.5">
      <c r="A43" s="142" t="s">
        <v>332</v>
      </c>
      <c r="B43" s="142"/>
      <c r="C43" s="117" t="s">
        <v>339</v>
      </c>
      <c r="D43" s="116" t="s">
        <v>317</v>
      </c>
      <c r="E43" s="117" t="s">
        <v>340</v>
      </c>
    </row>
    <row r="44" spans="1:5">
      <c r="A44" s="81"/>
      <c r="B44" s="84"/>
      <c r="C44" s="121"/>
      <c r="D44" s="121"/>
      <c r="E44" s="121"/>
    </row>
    <row r="45" spans="1:5">
      <c r="A45" s="81"/>
      <c r="B45" s="84" t="s">
        <v>348</v>
      </c>
      <c r="C45" s="121">
        <v>155808142</v>
      </c>
      <c r="D45" s="121">
        <v>84283827.189999998</v>
      </c>
      <c r="E45" s="121">
        <v>84283827.189999998</v>
      </c>
    </row>
    <row r="46" spans="1:5">
      <c r="A46" s="81"/>
      <c r="B46" s="84" t="s">
        <v>349</v>
      </c>
      <c r="C46" s="121">
        <f>C47-C48</f>
        <v>0</v>
      </c>
      <c r="D46" s="121">
        <f t="shared" ref="D46:E46" si="8">D47-D48</f>
        <v>0</v>
      </c>
      <c r="E46" s="121">
        <f t="shared" si="8"/>
        <v>0</v>
      </c>
    </row>
    <row r="47" spans="1:5">
      <c r="A47" s="81"/>
      <c r="B47" s="86" t="s">
        <v>342</v>
      </c>
      <c r="C47" s="121"/>
      <c r="D47" s="121"/>
      <c r="E47" s="121"/>
    </row>
    <row r="48" spans="1:5">
      <c r="A48" s="81"/>
      <c r="B48" s="86" t="s">
        <v>345</v>
      </c>
      <c r="C48" s="121">
        <v>0</v>
      </c>
      <c r="D48" s="121">
        <v>0</v>
      </c>
      <c r="E48" s="121">
        <v>0</v>
      </c>
    </row>
    <row r="49" spans="1:5">
      <c r="A49" s="81"/>
      <c r="B49" s="84"/>
      <c r="C49" s="121"/>
      <c r="D49" s="121"/>
      <c r="E49" s="121"/>
    </row>
    <row r="50" spans="1:5">
      <c r="A50" s="81"/>
      <c r="B50" s="84" t="s">
        <v>324</v>
      </c>
      <c r="C50" s="121">
        <v>155808142</v>
      </c>
      <c r="D50" s="121">
        <v>41675124.520000003</v>
      </c>
      <c r="E50" s="121">
        <v>41675124.520000003</v>
      </c>
    </row>
    <row r="51" spans="1:5">
      <c r="A51" s="81"/>
      <c r="B51" s="84"/>
      <c r="C51" s="121"/>
      <c r="D51" s="121"/>
      <c r="E51" s="121"/>
    </row>
    <row r="52" spans="1:5">
      <c r="A52" s="81"/>
      <c r="B52" s="84" t="s">
        <v>327</v>
      </c>
      <c r="C52" s="115"/>
      <c r="D52" s="121">
        <v>11293576.689999999</v>
      </c>
      <c r="E52" s="121">
        <v>11293576.689999999</v>
      </c>
    </row>
    <row r="53" spans="1:5">
      <c r="A53" s="81"/>
      <c r="B53" s="84"/>
      <c r="C53" s="121"/>
      <c r="D53" s="121"/>
      <c r="E53" s="121"/>
    </row>
    <row r="54" spans="1:5">
      <c r="A54" s="81"/>
      <c r="B54" s="85" t="s">
        <v>350</v>
      </c>
      <c r="C54" s="120">
        <f>C45+C46-C50</f>
        <v>0</v>
      </c>
      <c r="D54" s="120">
        <f t="shared" ref="D54:E54" si="9">D45+D46-D50+D52</f>
        <v>53902279.359999992</v>
      </c>
      <c r="E54" s="120">
        <f t="shared" si="9"/>
        <v>53902279.359999992</v>
      </c>
    </row>
    <row r="55" spans="1:5" ht="22.5">
      <c r="A55" s="81"/>
      <c r="B55" s="82" t="s">
        <v>351</v>
      </c>
      <c r="C55" s="120">
        <f>C54-C46</f>
        <v>0</v>
      </c>
      <c r="D55" s="120">
        <f t="shared" ref="D55:E55" si="10">D54-D46</f>
        <v>53902279.359999992</v>
      </c>
      <c r="E55" s="120">
        <f t="shared" si="10"/>
        <v>53902279.359999992</v>
      </c>
    </row>
    <row r="56" spans="1:5">
      <c r="A56" s="81"/>
      <c r="B56" s="84"/>
      <c r="C56" s="121"/>
      <c r="D56" s="121"/>
      <c r="E56" s="121"/>
    </row>
    <row r="57" spans="1:5" ht="22.5">
      <c r="A57" s="142" t="s">
        <v>332</v>
      </c>
      <c r="B57" s="142"/>
      <c r="C57" s="117" t="s">
        <v>339</v>
      </c>
      <c r="D57" s="116" t="s">
        <v>317</v>
      </c>
      <c r="E57" s="117" t="s">
        <v>340</v>
      </c>
    </row>
    <row r="58" spans="1:5">
      <c r="A58" s="81"/>
      <c r="B58" s="84"/>
      <c r="C58" s="121"/>
      <c r="D58" s="121"/>
      <c r="E58" s="121"/>
    </row>
    <row r="59" spans="1:5">
      <c r="A59" s="81"/>
      <c r="B59" s="84" t="s">
        <v>321</v>
      </c>
      <c r="C59" s="121">
        <v>40521644.619999997</v>
      </c>
      <c r="D59" s="121">
        <v>20486175.809999999</v>
      </c>
      <c r="E59" s="121">
        <v>20486175.809999999</v>
      </c>
    </row>
    <row r="60" spans="1:5">
      <c r="A60" s="81"/>
      <c r="B60" s="84" t="s">
        <v>352</v>
      </c>
      <c r="C60" s="121">
        <f>C61-C62</f>
        <v>0</v>
      </c>
      <c r="D60" s="121">
        <f t="shared" ref="D60:E60" si="11">D61-D62</f>
        <v>0</v>
      </c>
      <c r="E60" s="121">
        <f t="shared" si="11"/>
        <v>0</v>
      </c>
    </row>
    <row r="61" spans="1:5">
      <c r="A61" s="81"/>
      <c r="B61" s="86" t="s">
        <v>343</v>
      </c>
      <c r="C61" s="121"/>
      <c r="D61" s="121"/>
      <c r="E61" s="121"/>
    </row>
    <row r="62" spans="1:5">
      <c r="A62" s="81"/>
      <c r="B62" s="86" t="s">
        <v>346</v>
      </c>
      <c r="C62" s="121">
        <v>0</v>
      </c>
      <c r="D62" s="121">
        <v>0</v>
      </c>
      <c r="E62" s="121">
        <v>0</v>
      </c>
    </row>
    <row r="63" spans="1:5">
      <c r="A63" s="81"/>
      <c r="B63" s="84"/>
      <c r="C63" s="121"/>
      <c r="D63" s="121"/>
      <c r="E63" s="121"/>
    </row>
    <row r="64" spans="1:5">
      <c r="A64" s="81"/>
      <c r="B64" s="84" t="s">
        <v>353</v>
      </c>
      <c r="C64" s="121">
        <v>40521644.619999997</v>
      </c>
      <c r="D64" s="121">
        <v>2596779.9300000002</v>
      </c>
      <c r="E64" s="121">
        <v>2596779.9300000002</v>
      </c>
    </row>
    <row r="65" spans="1:9">
      <c r="A65" s="81"/>
      <c r="B65" s="84"/>
      <c r="C65" s="121"/>
      <c r="D65" s="121"/>
      <c r="E65" s="121"/>
    </row>
    <row r="66" spans="1:9">
      <c r="A66" s="81"/>
      <c r="B66" s="84" t="s">
        <v>328</v>
      </c>
      <c r="C66" s="115"/>
      <c r="D66" s="121">
        <v>4369541.91</v>
      </c>
      <c r="E66" s="121">
        <v>4369541.91</v>
      </c>
    </row>
    <row r="67" spans="1:9">
      <c r="A67" s="81"/>
      <c r="B67" s="84"/>
      <c r="C67" s="121"/>
      <c r="D67" s="121"/>
      <c r="E67" s="121"/>
    </row>
    <row r="68" spans="1:9">
      <c r="A68" s="81"/>
      <c r="B68" s="85" t="s">
        <v>354</v>
      </c>
      <c r="C68" s="120">
        <f>C59+C60-C64</f>
        <v>0</v>
      </c>
      <c r="D68" s="120">
        <f>D59+D60-D64-D66</f>
        <v>13519853.969999999</v>
      </c>
      <c r="E68" s="120">
        <f>E59+E60-E64-E66</f>
        <v>13519853.969999999</v>
      </c>
    </row>
    <row r="69" spans="1:9">
      <c r="A69" s="81"/>
      <c r="B69" s="85" t="s">
        <v>355</v>
      </c>
      <c r="C69" s="120">
        <f>C68-C60</f>
        <v>0</v>
      </c>
      <c r="D69" s="120">
        <f t="shared" ref="D69:E69" si="12">D68-D60</f>
        <v>13519853.969999999</v>
      </c>
      <c r="E69" s="120">
        <f t="shared" si="12"/>
        <v>13519853.969999999</v>
      </c>
    </row>
    <row r="70" spans="1:9">
      <c r="A70" s="87"/>
      <c r="B70" s="88"/>
      <c r="C70" s="118"/>
      <c r="D70" s="118"/>
      <c r="E70" s="118"/>
    </row>
    <row r="71" spans="1:9">
      <c r="A71" s="17"/>
      <c r="B71" s="17"/>
      <c r="C71" s="17"/>
      <c r="D71" s="17"/>
      <c r="E71" s="17"/>
    </row>
    <row r="72" spans="1:9">
      <c r="A72" s="114" t="s">
        <v>290</v>
      </c>
      <c r="B72" s="114"/>
      <c r="C72" s="114"/>
      <c r="D72" s="114"/>
      <c r="E72" s="114"/>
      <c r="F72" s="114"/>
      <c r="G72" s="114"/>
      <c r="H72" s="114"/>
      <c r="I72" s="114"/>
    </row>
    <row r="73" spans="1:9">
      <c r="A73" s="114"/>
      <c r="B73" s="114"/>
      <c r="C73" s="114"/>
      <c r="D73" s="114"/>
      <c r="E73" s="114"/>
      <c r="F73" s="114"/>
      <c r="G73" s="114"/>
      <c r="H73" s="114"/>
      <c r="I73" s="114"/>
    </row>
    <row r="74" spans="1:9">
      <c r="A74" s="114"/>
      <c r="B74" s="114"/>
      <c r="C74" s="114"/>
      <c r="D74" s="114"/>
      <c r="E74" s="114"/>
      <c r="F74" s="114"/>
      <c r="G74" s="114"/>
      <c r="H74" s="114"/>
      <c r="I74" s="114"/>
    </row>
    <row r="75" spans="1:9">
      <c r="A75" s="114"/>
      <c r="B75" s="114"/>
      <c r="C75" s="114"/>
      <c r="D75" s="114"/>
      <c r="E75" s="114"/>
      <c r="F75" s="114"/>
      <c r="G75" s="114"/>
      <c r="H75" s="114"/>
      <c r="I75" s="114"/>
    </row>
    <row r="76" spans="1:9">
      <c r="A76" s="114" t="s">
        <v>291</v>
      </c>
      <c r="B76" s="114"/>
      <c r="C76" s="114" t="s">
        <v>291</v>
      </c>
      <c r="D76" s="114"/>
      <c r="E76" s="114"/>
      <c r="F76" s="114"/>
      <c r="G76" s="114"/>
      <c r="H76" s="114"/>
      <c r="I76" s="114"/>
    </row>
    <row r="77" spans="1:9" ht="78.75">
      <c r="A77" s="69" t="s">
        <v>292</v>
      </c>
      <c r="B77" s="114"/>
      <c r="C77" s="69" t="s">
        <v>293</v>
      </c>
      <c r="D77" s="114"/>
      <c r="E77" s="114"/>
      <c r="F77" s="114"/>
      <c r="G77" s="114"/>
      <c r="H77" s="114"/>
      <c r="I77" s="114"/>
    </row>
    <row r="78" spans="1:9">
      <c r="A78" s="114"/>
      <c r="B78" s="114"/>
      <c r="C78" s="114"/>
      <c r="D78" s="114"/>
      <c r="E78" s="114"/>
      <c r="F78" s="114"/>
      <c r="G78" s="114"/>
      <c r="H78" s="114"/>
      <c r="I78" s="114"/>
    </row>
    <row r="79" spans="1:9">
      <c r="A79" s="114"/>
      <c r="B79" s="114"/>
      <c r="C79" s="114"/>
      <c r="D79" s="114"/>
      <c r="E79" s="114"/>
      <c r="F79" s="114"/>
      <c r="G79" s="114"/>
      <c r="H79" s="114"/>
      <c r="I79" s="114"/>
    </row>
    <row r="80" spans="1:9">
      <c r="A80" s="114"/>
      <c r="B80" s="114"/>
      <c r="C80" s="114"/>
      <c r="D80" s="114"/>
      <c r="E80" s="114"/>
      <c r="F80" s="114"/>
      <c r="G80" s="114"/>
      <c r="H80" s="114"/>
      <c r="I80" s="114"/>
    </row>
    <row r="81" spans="1:9">
      <c r="A81" s="113"/>
      <c r="B81" s="113"/>
      <c r="C81" s="113"/>
      <c r="D81" s="113"/>
      <c r="E81" s="113"/>
      <c r="F81" s="113"/>
      <c r="G81" s="113"/>
      <c r="H81" s="113"/>
      <c r="I81" s="113"/>
    </row>
    <row r="82" spans="1:9">
      <c r="A82" s="113"/>
      <c r="B82" s="113"/>
      <c r="C82" s="113"/>
      <c r="D82" s="113"/>
      <c r="E82" s="113"/>
      <c r="F82" s="113"/>
      <c r="G82" s="113"/>
      <c r="H82" s="113"/>
      <c r="I82" s="113"/>
    </row>
    <row r="83" spans="1:9">
      <c r="A83" s="113"/>
      <c r="B83" s="113"/>
      <c r="C83" s="113"/>
      <c r="D83" s="113"/>
      <c r="E83" s="113"/>
      <c r="F83" s="113"/>
      <c r="G83" s="113"/>
      <c r="H83" s="113"/>
      <c r="I83" s="113"/>
    </row>
  </sheetData>
  <mergeCells count="6"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A2" sqref="A2"/>
    </sheetView>
  </sheetViews>
  <sheetFormatPr baseColWidth="10" defaultRowHeight="12.75"/>
  <cols>
    <col min="1" max="1" width="51.5" customWidth="1"/>
    <col min="2" max="2" width="13.6640625" bestFit="1" customWidth="1"/>
    <col min="3" max="3" width="12.6640625" bestFit="1" customWidth="1"/>
    <col min="4" max="6" width="13.6640625" bestFit="1" customWidth="1"/>
    <col min="7" max="7" width="13.33203125" bestFit="1" customWidth="1"/>
  </cols>
  <sheetData>
    <row r="1" spans="1:7" ht="67.5" customHeight="1">
      <c r="A1" s="151" t="s">
        <v>735</v>
      </c>
      <c r="B1" s="133"/>
      <c r="C1" s="133"/>
      <c r="D1" s="133"/>
      <c r="E1" s="133"/>
      <c r="F1" s="133"/>
      <c r="G1" s="134"/>
    </row>
    <row r="2" spans="1:7">
      <c r="A2" s="89"/>
      <c r="B2" s="152" t="s">
        <v>356</v>
      </c>
      <c r="C2" s="152"/>
      <c r="D2" s="152"/>
      <c r="E2" s="152"/>
      <c r="F2" s="152"/>
      <c r="G2" s="90"/>
    </row>
    <row r="3" spans="1:7" ht="45">
      <c r="A3" s="91" t="s">
        <v>0</v>
      </c>
      <c r="B3" s="92" t="s">
        <v>357</v>
      </c>
      <c r="C3" s="53" t="s">
        <v>358</v>
      </c>
      <c r="D3" s="92" t="s">
        <v>359</v>
      </c>
      <c r="E3" s="92" t="s">
        <v>317</v>
      </c>
      <c r="F3" s="92" t="s">
        <v>360</v>
      </c>
      <c r="G3" s="91" t="s">
        <v>361</v>
      </c>
    </row>
    <row r="4" spans="1:7">
      <c r="A4" s="93"/>
      <c r="B4" s="4"/>
      <c r="C4" s="4"/>
      <c r="D4" s="4"/>
      <c r="E4" s="4"/>
      <c r="F4" s="4"/>
      <c r="G4" s="4"/>
    </row>
    <row r="5" spans="1:7">
      <c r="A5" s="94" t="s">
        <v>362</v>
      </c>
      <c r="B5" s="8"/>
      <c r="C5" s="8"/>
      <c r="D5" s="8"/>
      <c r="E5" s="8"/>
      <c r="F5" s="8"/>
      <c r="G5" s="8"/>
    </row>
    <row r="6" spans="1:7">
      <c r="A6" s="95" t="s">
        <v>126</v>
      </c>
      <c r="B6" s="122">
        <v>0</v>
      </c>
      <c r="C6" s="122">
        <v>0</v>
      </c>
      <c r="D6" s="122">
        <v>0</v>
      </c>
      <c r="E6" s="122">
        <v>0</v>
      </c>
      <c r="F6" s="122">
        <v>0</v>
      </c>
      <c r="G6" s="122">
        <v>0</v>
      </c>
    </row>
    <row r="7" spans="1:7">
      <c r="A7" s="95" t="s">
        <v>127</v>
      </c>
      <c r="B7" s="122">
        <v>0</v>
      </c>
      <c r="C7" s="122">
        <v>0</v>
      </c>
      <c r="D7" s="122">
        <v>0</v>
      </c>
      <c r="E7" s="122">
        <v>0</v>
      </c>
      <c r="F7" s="122">
        <v>0</v>
      </c>
      <c r="G7" s="122">
        <v>0</v>
      </c>
    </row>
    <row r="8" spans="1:7">
      <c r="A8" s="95" t="s">
        <v>128</v>
      </c>
      <c r="B8" s="122">
        <v>0</v>
      </c>
      <c r="C8" s="122">
        <v>0</v>
      </c>
      <c r="D8" s="122">
        <v>0</v>
      </c>
      <c r="E8" s="122">
        <v>0</v>
      </c>
      <c r="F8" s="122">
        <v>0</v>
      </c>
      <c r="G8" s="122">
        <v>0</v>
      </c>
    </row>
    <row r="9" spans="1:7">
      <c r="A9" s="95" t="s">
        <v>363</v>
      </c>
      <c r="B9" s="122">
        <v>98861469.109999999</v>
      </c>
      <c r="C9" s="122">
        <v>0</v>
      </c>
      <c r="D9" s="122">
        <v>98861469.109999999</v>
      </c>
      <c r="E9" s="122">
        <v>72458394.849999994</v>
      </c>
      <c r="F9" s="122">
        <v>72458394.849999994</v>
      </c>
      <c r="G9" s="122">
        <v>-26403074.260000005</v>
      </c>
    </row>
    <row r="10" spans="1:7">
      <c r="A10" s="95" t="s">
        <v>130</v>
      </c>
      <c r="B10" s="122">
        <v>774547.49</v>
      </c>
      <c r="C10" s="122">
        <v>0</v>
      </c>
      <c r="D10" s="122">
        <v>774547.49</v>
      </c>
      <c r="E10" s="122">
        <v>2074147.16</v>
      </c>
      <c r="F10" s="122">
        <v>2074147.16</v>
      </c>
      <c r="G10" s="122">
        <v>1299599.67</v>
      </c>
    </row>
    <row r="11" spans="1:7">
      <c r="A11" s="95" t="s">
        <v>131</v>
      </c>
      <c r="B11" s="122">
        <v>1862125.4</v>
      </c>
      <c r="C11" s="122">
        <v>0</v>
      </c>
      <c r="D11" s="122">
        <v>1862125.4</v>
      </c>
      <c r="E11" s="122">
        <v>1454033.21</v>
      </c>
      <c r="F11" s="122">
        <v>1454033.21</v>
      </c>
      <c r="G11" s="122">
        <v>-408092.18999999994</v>
      </c>
    </row>
    <row r="12" spans="1:7">
      <c r="A12" s="95" t="s">
        <v>364</v>
      </c>
      <c r="B12" s="122">
        <v>0</v>
      </c>
      <c r="C12" s="122">
        <v>0</v>
      </c>
      <c r="D12" s="122">
        <v>0</v>
      </c>
      <c r="E12" s="122">
        <v>0</v>
      </c>
      <c r="F12" s="122">
        <v>0</v>
      </c>
      <c r="G12" s="122">
        <v>0</v>
      </c>
    </row>
    <row r="13" spans="1:7">
      <c r="A13" s="95" t="s">
        <v>365</v>
      </c>
      <c r="B13" s="122">
        <v>0</v>
      </c>
      <c r="C13" s="122">
        <v>0</v>
      </c>
      <c r="D13" s="122">
        <v>0</v>
      </c>
      <c r="E13" s="122">
        <v>0</v>
      </c>
      <c r="F13" s="122">
        <v>0</v>
      </c>
      <c r="G13" s="122">
        <v>0</v>
      </c>
    </row>
    <row r="14" spans="1:7">
      <c r="A14" s="96" t="s">
        <v>366</v>
      </c>
      <c r="B14" s="122">
        <v>0</v>
      </c>
      <c r="C14" s="122">
        <v>0</v>
      </c>
      <c r="D14" s="122">
        <v>0</v>
      </c>
      <c r="E14" s="122">
        <v>0</v>
      </c>
      <c r="F14" s="122">
        <v>0</v>
      </c>
      <c r="G14" s="122">
        <v>0</v>
      </c>
    </row>
    <row r="15" spans="1:7">
      <c r="A15" s="96" t="s">
        <v>367</v>
      </c>
      <c r="B15" s="122"/>
      <c r="C15" s="122"/>
      <c r="D15" s="122">
        <v>0</v>
      </c>
      <c r="E15" s="122"/>
      <c r="F15" s="122"/>
      <c r="G15" s="122">
        <v>0</v>
      </c>
    </row>
    <row r="16" spans="1:7">
      <c r="A16" s="96" t="s">
        <v>368</v>
      </c>
      <c r="B16" s="122"/>
      <c r="C16" s="122"/>
      <c r="D16" s="122">
        <v>0</v>
      </c>
      <c r="E16" s="122"/>
      <c r="F16" s="122"/>
      <c r="G16" s="122">
        <v>0</v>
      </c>
    </row>
    <row r="17" spans="1:7">
      <c r="A17" s="96" t="s">
        <v>369</v>
      </c>
      <c r="B17" s="122"/>
      <c r="C17" s="122"/>
      <c r="D17" s="122">
        <v>0</v>
      </c>
      <c r="E17" s="122"/>
      <c r="F17" s="122"/>
      <c r="G17" s="122">
        <v>0</v>
      </c>
    </row>
    <row r="18" spans="1:7">
      <c r="A18" s="96" t="s">
        <v>370</v>
      </c>
      <c r="B18" s="122"/>
      <c r="C18" s="122"/>
      <c r="D18" s="122">
        <v>0</v>
      </c>
      <c r="E18" s="122"/>
      <c r="F18" s="122"/>
      <c r="G18" s="122">
        <v>0</v>
      </c>
    </row>
    <row r="19" spans="1:7">
      <c r="A19" s="96" t="s">
        <v>371</v>
      </c>
      <c r="B19" s="122"/>
      <c r="C19" s="122"/>
      <c r="D19" s="122">
        <v>0</v>
      </c>
      <c r="E19" s="122"/>
      <c r="F19" s="122"/>
      <c r="G19" s="122">
        <v>0</v>
      </c>
    </row>
    <row r="20" spans="1:7">
      <c r="A20" s="96" t="s">
        <v>372</v>
      </c>
      <c r="B20" s="122"/>
      <c r="C20" s="122"/>
      <c r="D20" s="122">
        <v>0</v>
      </c>
      <c r="E20" s="122"/>
      <c r="F20" s="122"/>
      <c r="G20" s="122">
        <v>0</v>
      </c>
    </row>
    <row r="21" spans="1:7">
      <c r="A21" s="96" t="s">
        <v>373</v>
      </c>
      <c r="B21" s="122"/>
      <c r="C21" s="122"/>
      <c r="D21" s="122">
        <v>0</v>
      </c>
      <c r="E21" s="122"/>
      <c r="F21" s="122"/>
      <c r="G21" s="122">
        <v>0</v>
      </c>
    </row>
    <row r="22" spans="1:7">
      <c r="A22" s="96" t="s">
        <v>374</v>
      </c>
      <c r="B22" s="122"/>
      <c r="C22" s="122"/>
      <c r="D22" s="122">
        <v>0</v>
      </c>
      <c r="E22" s="122"/>
      <c r="F22" s="122"/>
      <c r="G22" s="122">
        <v>0</v>
      </c>
    </row>
    <row r="23" spans="1:7">
      <c r="A23" s="96" t="s">
        <v>375</v>
      </c>
      <c r="B23" s="122"/>
      <c r="C23" s="122"/>
      <c r="D23" s="122">
        <v>0</v>
      </c>
      <c r="E23" s="122"/>
      <c r="F23" s="122"/>
      <c r="G23" s="122">
        <v>0</v>
      </c>
    </row>
    <row r="24" spans="1:7">
      <c r="A24" s="96" t="s">
        <v>376</v>
      </c>
      <c r="B24" s="122"/>
      <c r="C24" s="122"/>
      <c r="D24" s="122">
        <v>0</v>
      </c>
      <c r="E24" s="122"/>
      <c r="F24" s="122"/>
      <c r="G24" s="122">
        <v>0</v>
      </c>
    </row>
    <row r="25" spans="1:7">
      <c r="A25" s="95" t="s">
        <v>377</v>
      </c>
      <c r="B25" s="122">
        <v>0</v>
      </c>
      <c r="C25" s="122">
        <v>0</v>
      </c>
      <c r="D25" s="122">
        <v>0</v>
      </c>
      <c r="E25" s="122">
        <v>0</v>
      </c>
      <c r="F25" s="122">
        <v>0</v>
      </c>
      <c r="G25" s="122">
        <v>0</v>
      </c>
    </row>
    <row r="26" spans="1:7">
      <c r="A26" s="96" t="s">
        <v>378</v>
      </c>
      <c r="B26" s="122"/>
      <c r="C26" s="122"/>
      <c r="D26" s="122">
        <v>0</v>
      </c>
      <c r="E26" s="122"/>
      <c r="F26" s="122"/>
      <c r="G26" s="122">
        <v>0</v>
      </c>
    </row>
    <row r="27" spans="1:7">
      <c r="A27" s="96" t="s">
        <v>379</v>
      </c>
      <c r="B27" s="122"/>
      <c r="C27" s="122"/>
      <c r="D27" s="122">
        <v>0</v>
      </c>
      <c r="E27" s="122"/>
      <c r="F27" s="122"/>
      <c r="G27" s="122">
        <v>0</v>
      </c>
    </row>
    <row r="28" spans="1:7">
      <c r="A28" s="96" t="s">
        <v>380</v>
      </c>
      <c r="B28" s="122"/>
      <c r="C28" s="122"/>
      <c r="D28" s="122">
        <v>0</v>
      </c>
      <c r="E28" s="122"/>
      <c r="F28" s="122"/>
      <c r="G28" s="122">
        <v>0</v>
      </c>
    </row>
    <row r="29" spans="1:7">
      <c r="A29" s="96" t="s">
        <v>381</v>
      </c>
      <c r="B29" s="122"/>
      <c r="C29" s="122"/>
      <c r="D29" s="122">
        <v>0</v>
      </c>
      <c r="E29" s="122"/>
      <c r="F29" s="122"/>
      <c r="G29" s="122">
        <v>0</v>
      </c>
    </row>
    <row r="30" spans="1:7">
      <c r="A30" s="96" t="s">
        <v>382</v>
      </c>
      <c r="B30" s="122"/>
      <c r="C30" s="122"/>
      <c r="D30" s="122">
        <v>0</v>
      </c>
      <c r="E30" s="122"/>
      <c r="F30" s="122"/>
      <c r="G30" s="122">
        <v>0</v>
      </c>
    </row>
    <row r="31" spans="1:7">
      <c r="A31" s="95" t="s">
        <v>135</v>
      </c>
      <c r="B31" s="122">
        <v>0</v>
      </c>
      <c r="C31" s="122">
        <v>17300000</v>
      </c>
      <c r="D31" s="122">
        <v>17300000</v>
      </c>
      <c r="E31" s="122">
        <v>0</v>
      </c>
      <c r="F31" s="122">
        <v>0</v>
      </c>
      <c r="G31" s="122">
        <v>0</v>
      </c>
    </row>
    <row r="32" spans="1:7">
      <c r="A32" s="95" t="s">
        <v>136</v>
      </c>
      <c r="B32" s="122">
        <v>1600000</v>
      </c>
      <c r="C32" s="122">
        <v>0</v>
      </c>
      <c r="D32" s="122">
        <v>1600000</v>
      </c>
      <c r="E32" s="122">
        <v>8297251.9699999997</v>
      </c>
      <c r="F32" s="122">
        <v>8297251.9699999997</v>
      </c>
      <c r="G32" s="122">
        <v>6697251.9699999997</v>
      </c>
    </row>
    <row r="33" spans="1:7">
      <c r="A33" s="96" t="s">
        <v>383</v>
      </c>
      <c r="B33" s="122">
        <v>1600000</v>
      </c>
      <c r="C33" s="122">
        <v>0</v>
      </c>
      <c r="D33" s="122">
        <v>1600000</v>
      </c>
      <c r="E33" s="122">
        <v>8297251.9699999997</v>
      </c>
      <c r="F33" s="122">
        <v>8297251.9699999997</v>
      </c>
      <c r="G33" s="122">
        <v>6697251.9699999997</v>
      </c>
    </row>
    <row r="34" spans="1:7">
      <c r="A34" s="95" t="s">
        <v>384</v>
      </c>
      <c r="B34" s="122">
        <v>0</v>
      </c>
      <c r="C34" s="122">
        <v>0</v>
      </c>
      <c r="D34" s="122">
        <v>0</v>
      </c>
      <c r="E34" s="122">
        <v>0</v>
      </c>
      <c r="F34" s="122">
        <v>0</v>
      </c>
      <c r="G34" s="122">
        <v>0</v>
      </c>
    </row>
    <row r="35" spans="1:7">
      <c r="A35" s="96" t="s">
        <v>385</v>
      </c>
      <c r="B35" s="122"/>
      <c r="C35" s="122"/>
      <c r="D35" s="122">
        <v>0</v>
      </c>
      <c r="E35" s="122"/>
      <c r="F35" s="122"/>
      <c r="G35" s="122">
        <v>0</v>
      </c>
    </row>
    <row r="36" spans="1:7">
      <c r="A36" s="96" t="s">
        <v>386</v>
      </c>
      <c r="B36" s="122"/>
      <c r="C36" s="122"/>
      <c r="D36" s="122">
        <v>0</v>
      </c>
      <c r="E36" s="122"/>
      <c r="F36" s="122"/>
      <c r="G36" s="122">
        <v>0</v>
      </c>
    </row>
    <row r="37" spans="1:7">
      <c r="A37" s="94" t="s">
        <v>387</v>
      </c>
      <c r="B37" s="126">
        <v>103098142</v>
      </c>
      <c r="C37" s="126">
        <v>17300000</v>
      </c>
      <c r="D37" s="126">
        <v>120398142</v>
      </c>
      <c r="E37" s="126">
        <v>84283827.189999983</v>
      </c>
      <c r="F37" s="126">
        <v>84283827.189999983</v>
      </c>
      <c r="G37" s="126">
        <v>-18814314.810000006</v>
      </c>
    </row>
    <row r="38" spans="1:7">
      <c r="A38" s="94" t="s">
        <v>388</v>
      </c>
      <c r="B38" s="124"/>
      <c r="C38" s="124"/>
      <c r="D38" s="124"/>
      <c r="E38" s="124"/>
      <c r="F38" s="124"/>
      <c r="G38" s="123">
        <v>0</v>
      </c>
    </row>
    <row r="39" spans="1:7">
      <c r="A39" s="97"/>
      <c r="B39" s="122"/>
      <c r="C39" s="122"/>
      <c r="D39" s="122"/>
      <c r="E39" s="122"/>
      <c r="F39" s="122"/>
      <c r="G39" s="122"/>
    </row>
    <row r="40" spans="1:7">
      <c r="A40" s="94" t="s">
        <v>389</v>
      </c>
      <c r="B40" s="122"/>
      <c r="C40" s="122"/>
      <c r="D40" s="122"/>
      <c r="E40" s="122"/>
      <c r="F40" s="122"/>
      <c r="G40" s="122"/>
    </row>
    <row r="41" spans="1:7">
      <c r="A41" s="95" t="s">
        <v>390</v>
      </c>
      <c r="B41" s="122">
        <v>0</v>
      </c>
      <c r="C41" s="122">
        <v>0</v>
      </c>
      <c r="D41" s="122">
        <v>0</v>
      </c>
      <c r="E41" s="122">
        <v>0</v>
      </c>
      <c r="F41" s="122">
        <v>0</v>
      </c>
      <c r="G41" s="122">
        <v>0</v>
      </c>
    </row>
    <row r="42" spans="1:7">
      <c r="A42" s="96" t="s">
        <v>391</v>
      </c>
      <c r="B42" s="122"/>
      <c r="C42" s="122"/>
      <c r="D42" s="122">
        <v>0</v>
      </c>
      <c r="E42" s="122"/>
      <c r="F42" s="122"/>
      <c r="G42" s="122">
        <v>0</v>
      </c>
    </row>
    <row r="43" spans="1:7">
      <c r="A43" s="96" t="s">
        <v>392</v>
      </c>
      <c r="B43" s="122"/>
      <c r="C43" s="122"/>
      <c r="D43" s="122">
        <v>0</v>
      </c>
      <c r="E43" s="122"/>
      <c r="F43" s="122"/>
      <c r="G43" s="122">
        <v>0</v>
      </c>
    </row>
    <row r="44" spans="1:7">
      <c r="A44" s="96" t="s">
        <v>393</v>
      </c>
      <c r="B44" s="122">
        <v>0</v>
      </c>
      <c r="C44" s="122">
        <v>0</v>
      </c>
      <c r="D44" s="122">
        <v>0</v>
      </c>
      <c r="E44" s="122">
        <v>0</v>
      </c>
      <c r="F44" s="122">
        <v>0</v>
      </c>
      <c r="G44" s="122">
        <v>0</v>
      </c>
    </row>
    <row r="45" spans="1:7" ht="33.75">
      <c r="A45" s="98" t="s">
        <v>394</v>
      </c>
      <c r="B45" s="122">
        <v>0</v>
      </c>
      <c r="C45" s="122">
        <v>0</v>
      </c>
      <c r="D45" s="122">
        <v>0</v>
      </c>
      <c r="E45" s="122">
        <v>0</v>
      </c>
      <c r="F45" s="122">
        <v>0</v>
      </c>
      <c r="G45" s="122">
        <v>0</v>
      </c>
    </row>
    <row r="46" spans="1:7">
      <c r="A46" s="96" t="s">
        <v>395</v>
      </c>
      <c r="B46" s="122"/>
      <c r="C46" s="122"/>
      <c r="D46" s="122">
        <v>0</v>
      </c>
      <c r="E46" s="122"/>
      <c r="F46" s="122"/>
      <c r="G46" s="122">
        <v>0</v>
      </c>
    </row>
    <row r="47" spans="1:7">
      <c r="A47" s="96" t="s">
        <v>396</v>
      </c>
      <c r="B47" s="122"/>
      <c r="C47" s="122"/>
      <c r="D47" s="122">
        <v>0</v>
      </c>
      <c r="E47" s="122"/>
      <c r="F47" s="122"/>
      <c r="G47" s="122">
        <v>0</v>
      </c>
    </row>
    <row r="48" spans="1:7">
      <c r="A48" s="96" t="s">
        <v>397</v>
      </c>
      <c r="B48" s="122"/>
      <c r="C48" s="122"/>
      <c r="D48" s="122">
        <v>0</v>
      </c>
      <c r="E48" s="122"/>
      <c r="F48" s="122"/>
      <c r="G48" s="122">
        <v>0</v>
      </c>
    </row>
    <row r="49" spans="1:7">
      <c r="A49" s="96" t="s">
        <v>398</v>
      </c>
      <c r="B49" s="122"/>
      <c r="C49" s="122"/>
      <c r="D49" s="122">
        <v>0</v>
      </c>
      <c r="E49" s="122"/>
      <c r="F49" s="122"/>
      <c r="G49" s="122">
        <v>0</v>
      </c>
    </row>
    <row r="50" spans="1:7">
      <c r="A50" s="95" t="s">
        <v>399</v>
      </c>
      <c r="B50" s="122">
        <v>20000000</v>
      </c>
      <c r="C50" s="122">
        <v>0</v>
      </c>
      <c r="D50" s="122">
        <v>20000000</v>
      </c>
      <c r="E50" s="122">
        <v>20486175.809999999</v>
      </c>
      <c r="F50" s="122">
        <v>20486175.809999999</v>
      </c>
      <c r="G50" s="122">
        <v>486175.80999999866</v>
      </c>
    </row>
    <row r="51" spans="1:7">
      <c r="A51" s="96" t="s">
        <v>400</v>
      </c>
      <c r="B51" s="122"/>
      <c r="C51" s="122"/>
      <c r="D51" s="122">
        <v>0</v>
      </c>
      <c r="E51" s="122"/>
      <c r="F51" s="122"/>
      <c r="G51" s="122">
        <v>0</v>
      </c>
    </row>
    <row r="52" spans="1:7">
      <c r="A52" s="96" t="s">
        <v>401</v>
      </c>
      <c r="B52" s="122"/>
      <c r="C52" s="122"/>
      <c r="D52" s="122">
        <v>0</v>
      </c>
      <c r="E52" s="122"/>
      <c r="F52" s="122"/>
      <c r="G52" s="122">
        <v>0</v>
      </c>
    </row>
    <row r="53" spans="1:7">
      <c r="A53" s="96" t="s">
        <v>402</v>
      </c>
      <c r="B53" s="122"/>
      <c r="C53" s="122"/>
      <c r="D53" s="122">
        <v>0</v>
      </c>
      <c r="E53" s="122"/>
      <c r="F53" s="122"/>
      <c r="G53" s="122">
        <v>0</v>
      </c>
    </row>
    <row r="54" spans="1:7">
      <c r="A54" s="96" t="s">
        <v>403</v>
      </c>
      <c r="B54" s="122">
        <v>20000000</v>
      </c>
      <c r="C54" s="122">
        <v>0</v>
      </c>
      <c r="D54" s="122">
        <v>20000000</v>
      </c>
      <c r="E54" s="122">
        <v>20486175.809999999</v>
      </c>
      <c r="F54" s="122">
        <v>20486175.809999999</v>
      </c>
      <c r="G54" s="122">
        <v>486175.80999999866</v>
      </c>
    </row>
    <row r="55" spans="1:7">
      <c r="A55" s="95" t="s">
        <v>404</v>
      </c>
      <c r="B55" s="122">
        <v>0</v>
      </c>
      <c r="C55" s="122">
        <v>0</v>
      </c>
      <c r="D55" s="122">
        <v>0</v>
      </c>
      <c r="E55" s="122">
        <v>0</v>
      </c>
      <c r="F55" s="122">
        <v>0</v>
      </c>
      <c r="G55" s="122">
        <v>0</v>
      </c>
    </row>
    <row r="56" spans="1:7">
      <c r="A56" s="96" t="s">
        <v>405</v>
      </c>
      <c r="B56" s="122"/>
      <c r="C56" s="122"/>
      <c r="D56" s="122">
        <v>0</v>
      </c>
      <c r="E56" s="122"/>
      <c r="F56" s="122"/>
      <c r="G56" s="122">
        <v>0</v>
      </c>
    </row>
    <row r="57" spans="1:7">
      <c r="A57" s="96" t="s">
        <v>406</v>
      </c>
      <c r="B57" s="122"/>
      <c r="C57" s="122"/>
      <c r="D57" s="122">
        <v>0</v>
      </c>
      <c r="E57" s="122"/>
      <c r="F57" s="122"/>
      <c r="G57" s="122">
        <v>0</v>
      </c>
    </row>
    <row r="58" spans="1:7">
      <c r="A58" s="95" t="s">
        <v>142</v>
      </c>
      <c r="B58" s="122"/>
      <c r="C58" s="122"/>
      <c r="D58" s="122">
        <v>0</v>
      </c>
      <c r="E58" s="122"/>
      <c r="F58" s="122"/>
      <c r="G58" s="122">
        <v>0</v>
      </c>
    </row>
    <row r="59" spans="1:7">
      <c r="A59" s="95" t="s">
        <v>143</v>
      </c>
      <c r="B59" s="122"/>
      <c r="C59" s="122"/>
      <c r="D59" s="122">
        <v>0</v>
      </c>
      <c r="E59" s="122"/>
      <c r="F59" s="122"/>
      <c r="G59" s="122">
        <v>0</v>
      </c>
    </row>
    <row r="60" spans="1:7">
      <c r="A60" s="94" t="s">
        <v>407</v>
      </c>
      <c r="B60" s="126">
        <v>20000000</v>
      </c>
      <c r="C60" s="126">
        <v>0</v>
      </c>
      <c r="D60" s="126">
        <v>20000000</v>
      </c>
      <c r="E60" s="126">
        <v>20486175.809999999</v>
      </c>
      <c r="F60" s="126">
        <v>20486175.809999999</v>
      </c>
      <c r="G60" s="126">
        <v>486175.80999999866</v>
      </c>
    </row>
    <row r="61" spans="1:7">
      <c r="A61" s="97"/>
      <c r="B61" s="122"/>
      <c r="C61" s="122"/>
      <c r="D61" s="122"/>
      <c r="E61" s="122"/>
      <c r="F61" s="122"/>
      <c r="G61" s="122"/>
    </row>
    <row r="62" spans="1:7">
      <c r="A62" s="94" t="s">
        <v>408</v>
      </c>
      <c r="B62" s="126">
        <v>0</v>
      </c>
      <c r="C62" s="126">
        <v>55931644.619999997</v>
      </c>
      <c r="D62" s="126">
        <v>55931644.619999997</v>
      </c>
      <c r="E62" s="126">
        <v>15663118.68</v>
      </c>
      <c r="F62" s="126">
        <v>15663118.68</v>
      </c>
      <c r="G62" s="126">
        <v>15663118.68</v>
      </c>
    </row>
    <row r="63" spans="1:7">
      <c r="A63" s="95" t="s">
        <v>145</v>
      </c>
      <c r="B63" s="122">
        <v>0</v>
      </c>
      <c r="C63" s="122">
        <v>55931644.619999997</v>
      </c>
      <c r="D63" s="122">
        <v>55931644.619999997</v>
      </c>
      <c r="E63" s="122">
        <v>15663118.68</v>
      </c>
      <c r="F63" s="122">
        <v>15663118.68</v>
      </c>
      <c r="G63" s="122">
        <v>15663118.68</v>
      </c>
    </row>
    <row r="64" spans="1:7">
      <c r="A64" s="97"/>
      <c r="B64" s="122"/>
      <c r="C64" s="122"/>
      <c r="D64" s="122"/>
      <c r="E64" s="122"/>
      <c r="F64" s="122"/>
      <c r="G64" s="122"/>
    </row>
    <row r="65" spans="1:7">
      <c r="A65" s="94" t="s">
        <v>409</v>
      </c>
      <c r="B65" s="126">
        <v>123098142</v>
      </c>
      <c r="C65" s="126">
        <v>73231644.620000005</v>
      </c>
      <c r="D65" s="126">
        <v>196329786.62</v>
      </c>
      <c r="E65" s="126">
        <v>120433121.67999998</v>
      </c>
      <c r="F65" s="126">
        <v>120433121.67999998</v>
      </c>
      <c r="G65" s="126">
        <v>-2665020.3200000077</v>
      </c>
    </row>
    <row r="66" spans="1:7">
      <c r="A66" s="97"/>
      <c r="B66" s="122"/>
      <c r="C66" s="122"/>
      <c r="D66" s="122"/>
      <c r="E66" s="122"/>
      <c r="F66" s="122"/>
      <c r="G66" s="122"/>
    </row>
    <row r="67" spans="1:7">
      <c r="A67" s="94" t="s">
        <v>147</v>
      </c>
      <c r="B67" s="122"/>
      <c r="C67" s="122"/>
      <c r="D67" s="122"/>
      <c r="E67" s="122"/>
      <c r="F67" s="122"/>
      <c r="G67" s="122"/>
    </row>
    <row r="68" spans="1:7">
      <c r="A68" s="95" t="s">
        <v>410</v>
      </c>
      <c r="B68" s="122">
        <v>0</v>
      </c>
      <c r="C68" s="122">
        <v>50710000</v>
      </c>
      <c r="D68" s="122">
        <v>50710000</v>
      </c>
      <c r="E68" s="127">
        <v>11293576.689999999</v>
      </c>
      <c r="F68" s="127">
        <v>11293576.689999999</v>
      </c>
      <c r="G68" s="127">
        <v>11293576.689999999</v>
      </c>
    </row>
    <row r="69" spans="1:7">
      <c r="A69" s="95" t="s">
        <v>149</v>
      </c>
      <c r="B69" s="122">
        <v>0</v>
      </c>
      <c r="C69" s="122">
        <v>5221644.62</v>
      </c>
      <c r="D69" s="122">
        <v>5221644.62</v>
      </c>
      <c r="E69" s="127">
        <v>4369541.99</v>
      </c>
      <c r="F69" s="127">
        <v>4369541.99</v>
      </c>
      <c r="G69" s="127">
        <v>4369541.99</v>
      </c>
    </row>
    <row r="70" spans="1:7">
      <c r="A70" s="99" t="s">
        <v>411</v>
      </c>
      <c r="B70" s="123">
        <v>0</v>
      </c>
      <c r="C70" s="123">
        <v>55931644.619999997</v>
      </c>
      <c r="D70" s="123">
        <v>55931644.619999997</v>
      </c>
      <c r="E70" s="128">
        <v>15663118.68</v>
      </c>
      <c r="F70" s="128">
        <v>15663118.68</v>
      </c>
      <c r="G70" s="128">
        <v>15663118.68</v>
      </c>
    </row>
    <row r="71" spans="1:7">
      <c r="A71" s="100"/>
      <c r="B71" s="125"/>
      <c r="C71" s="125"/>
      <c r="D71" s="125"/>
      <c r="E71" s="125"/>
      <c r="F71" s="125"/>
      <c r="G71" s="125"/>
    </row>
    <row r="72" spans="1:7">
      <c r="A72" s="17"/>
      <c r="B72" s="17"/>
      <c r="C72" s="17"/>
      <c r="D72" s="17"/>
      <c r="E72" s="17"/>
      <c r="F72" s="17"/>
      <c r="G72" s="17"/>
    </row>
  </sheetData>
  <mergeCells count="2">
    <mergeCell ref="A1:G1"/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opLeftCell="A142" workbookViewId="0">
      <selection activeCell="F160" sqref="F160"/>
    </sheetView>
  </sheetViews>
  <sheetFormatPr baseColWidth="10" defaultRowHeight="12.75"/>
  <cols>
    <col min="1" max="1" width="4.83203125" style="101" customWidth="1"/>
    <col min="2" max="2" width="90.83203125" style="101" customWidth="1"/>
    <col min="3" max="8" width="16.83203125" style="101" customWidth="1"/>
    <col min="9" max="16384" width="12" style="101"/>
  </cols>
  <sheetData>
    <row r="1" spans="1:8" ht="45.95" customHeight="1">
      <c r="A1" s="155" t="s">
        <v>736</v>
      </c>
      <c r="B1" s="156"/>
      <c r="C1" s="156"/>
      <c r="D1" s="156"/>
      <c r="E1" s="156"/>
      <c r="F1" s="156"/>
      <c r="G1" s="156"/>
      <c r="H1" s="157"/>
    </row>
    <row r="2" spans="1:8">
      <c r="A2" s="155"/>
      <c r="B2" s="158"/>
      <c r="C2" s="159" t="s">
        <v>412</v>
      </c>
      <c r="D2" s="159"/>
      <c r="E2" s="159"/>
      <c r="F2" s="159"/>
      <c r="G2" s="159"/>
      <c r="H2" s="200"/>
    </row>
    <row r="3" spans="1:8" ht="22.5">
      <c r="A3" s="160" t="s">
        <v>0</v>
      </c>
      <c r="B3" s="161"/>
      <c r="C3" s="209" t="s">
        <v>413</v>
      </c>
      <c r="D3" s="202" t="s">
        <v>414</v>
      </c>
      <c r="E3" s="209" t="s">
        <v>415</v>
      </c>
      <c r="F3" s="209" t="s">
        <v>317</v>
      </c>
      <c r="G3" s="209" t="s">
        <v>416</v>
      </c>
      <c r="H3" s="201" t="s">
        <v>417</v>
      </c>
    </row>
    <row r="4" spans="1:8">
      <c r="A4" s="162" t="s">
        <v>418</v>
      </c>
      <c r="B4" s="163"/>
      <c r="C4" s="203">
        <v>103098142</v>
      </c>
      <c r="D4" s="203">
        <v>58710000</v>
      </c>
      <c r="E4" s="203">
        <v>161808142</v>
      </c>
      <c r="F4" s="203">
        <v>51309692.710000001</v>
      </c>
      <c r="G4" s="203">
        <v>51309692.710000001</v>
      </c>
      <c r="H4" s="203">
        <v>110498449.28999999</v>
      </c>
    </row>
    <row r="5" spans="1:8">
      <c r="A5" s="153" t="s">
        <v>419</v>
      </c>
      <c r="B5" s="154"/>
      <c r="C5" s="204">
        <v>48333920.939999998</v>
      </c>
      <c r="D5" s="204">
        <v>900000</v>
      </c>
      <c r="E5" s="204">
        <v>49233920.940000005</v>
      </c>
      <c r="F5" s="204">
        <v>19987106.09</v>
      </c>
      <c r="G5" s="204">
        <v>19987106.09</v>
      </c>
      <c r="H5" s="204">
        <v>29246814.850000001</v>
      </c>
    </row>
    <row r="6" spans="1:8">
      <c r="A6" s="210" t="s">
        <v>420</v>
      </c>
      <c r="B6" s="211" t="s">
        <v>421</v>
      </c>
      <c r="C6" s="205">
        <v>27646789.039999999</v>
      </c>
      <c r="D6" s="205">
        <v>0</v>
      </c>
      <c r="E6" s="205">
        <v>27646789.039999999</v>
      </c>
      <c r="F6" s="205">
        <v>13869266.529999999</v>
      </c>
      <c r="G6" s="205">
        <v>13869266.529999999</v>
      </c>
      <c r="H6" s="205">
        <v>13777522.51</v>
      </c>
    </row>
    <row r="7" spans="1:8">
      <c r="A7" s="210" t="s">
        <v>422</v>
      </c>
      <c r="B7" s="211" t="s">
        <v>423</v>
      </c>
      <c r="C7" s="205">
        <v>1059096</v>
      </c>
      <c r="D7" s="205">
        <v>900000</v>
      </c>
      <c r="E7" s="205">
        <v>1959096</v>
      </c>
      <c r="F7" s="205">
        <v>109119.98</v>
      </c>
      <c r="G7" s="205">
        <v>109119.98</v>
      </c>
      <c r="H7" s="205">
        <v>1849976.02</v>
      </c>
    </row>
    <row r="8" spans="1:8">
      <c r="A8" s="210" t="s">
        <v>424</v>
      </c>
      <c r="B8" s="211" t="s">
        <v>425</v>
      </c>
      <c r="C8" s="205">
        <v>4379508.2</v>
      </c>
      <c r="D8" s="205">
        <v>0</v>
      </c>
      <c r="E8" s="205">
        <v>4379508.2</v>
      </c>
      <c r="F8" s="205">
        <v>411847.82</v>
      </c>
      <c r="G8" s="205">
        <v>411847.82</v>
      </c>
      <c r="H8" s="205">
        <v>3967660.3800000004</v>
      </c>
    </row>
    <row r="9" spans="1:8">
      <c r="A9" s="210" t="s">
        <v>426</v>
      </c>
      <c r="B9" s="211" t="s">
        <v>427</v>
      </c>
      <c r="C9" s="205">
        <v>6900000</v>
      </c>
      <c r="D9" s="205">
        <v>0</v>
      </c>
      <c r="E9" s="205">
        <v>6900000</v>
      </c>
      <c r="F9" s="205">
        <v>2457909.81</v>
      </c>
      <c r="G9" s="205">
        <v>2457909.81</v>
      </c>
      <c r="H9" s="205">
        <v>4442090.1899999995</v>
      </c>
    </row>
    <row r="10" spans="1:8">
      <c r="A10" s="210" t="s">
        <v>428</v>
      </c>
      <c r="B10" s="211" t="s">
        <v>429</v>
      </c>
      <c r="C10" s="205">
        <v>8348527.7000000002</v>
      </c>
      <c r="D10" s="205">
        <v>0</v>
      </c>
      <c r="E10" s="205">
        <v>8348527.7000000002</v>
      </c>
      <c r="F10" s="205">
        <v>3138961.95</v>
      </c>
      <c r="G10" s="205">
        <v>3138961.95</v>
      </c>
      <c r="H10" s="205">
        <v>5209565.75</v>
      </c>
    </row>
    <row r="11" spans="1:8">
      <c r="A11" s="210" t="s">
        <v>430</v>
      </c>
      <c r="B11" s="211" t="s">
        <v>431</v>
      </c>
      <c r="C11" s="205"/>
      <c r="D11" s="205"/>
      <c r="E11" s="205">
        <v>0</v>
      </c>
      <c r="F11" s="205"/>
      <c r="G11" s="205"/>
      <c r="H11" s="205">
        <v>0</v>
      </c>
    </row>
    <row r="12" spans="1:8">
      <c r="A12" s="210" t="s">
        <v>432</v>
      </c>
      <c r="B12" s="211" t="s">
        <v>433</v>
      </c>
      <c r="C12" s="205"/>
      <c r="D12" s="205"/>
      <c r="E12" s="205">
        <v>0</v>
      </c>
      <c r="F12" s="205"/>
      <c r="G12" s="205"/>
      <c r="H12" s="205">
        <v>0</v>
      </c>
    </row>
    <row r="13" spans="1:8">
      <c r="A13" s="153" t="s">
        <v>434</v>
      </c>
      <c r="B13" s="154"/>
      <c r="C13" s="204">
        <v>10021267.359999999</v>
      </c>
      <c r="D13" s="204">
        <v>2900000</v>
      </c>
      <c r="E13" s="204">
        <v>12921267.359999999</v>
      </c>
      <c r="F13" s="204">
        <v>4683681.7799999993</v>
      </c>
      <c r="G13" s="204">
        <v>4683681.7799999993</v>
      </c>
      <c r="H13" s="204">
        <v>8237585.5800000001</v>
      </c>
    </row>
    <row r="14" spans="1:8">
      <c r="A14" s="210" t="s">
        <v>435</v>
      </c>
      <c r="B14" s="211" t="s">
        <v>436</v>
      </c>
      <c r="C14" s="205">
        <v>797260</v>
      </c>
      <c r="D14" s="205">
        <v>40000</v>
      </c>
      <c r="E14" s="205">
        <v>837260</v>
      </c>
      <c r="F14" s="205">
        <v>442708.57</v>
      </c>
      <c r="G14" s="205">
        <v>442708.57</v>
      </c>
      <c r="H14" s="205">
        <v>394551.43</v>
      </c>
    </row>
    <row r="15" spans="1:8">
      <c r="A15" s="210" t="s">
        <v>437</v>
      </c>
      <c r="B15" s="211" t="s">
        <v>438</v>
      </c>
      <c r="C15" s="205">
        <v>121000</v>
      </c>
      <c r="D15" s="205">
        <v>0</v>
      </c>
      <c r="E15" s="205">
        <v>121000</v>
      </c>
      <c r="F15" s="205">
        <v>61402.080000000002</v>
      </c>
      <c r="G15" s="205">
        <v>61402.080000000002</v>
      </c>
      <c r="H15" s="205">
        <v>59597.919999999998</v>
      </c>
    </row>
    <row r="16" spans="1:8">
      <c r="A16" s="210" t="s">
        <v>439</v>
      </c>
      <c r="B16" s="211" t="s">
        <v>440</v>
      </c>
      <c r="C16" s="205"/>
      <c r="D16" s="205"/>
      <c r="E16" s="205">
        <v>0</v>
      </c>
      <c r="F16" s="205"/>
      <c r="G16" s="205"/>
      <c r="H16" s="205">
        <v>0</v>
      </c>
    </row>
    <row r="17" spans="1:8">
      <c r="A17" s="210" t="s">
        <v>441</v>
      </c>
      <c r="B17" s="211" t="s">
        <v>442</v>
      </c>
      <c r="C17" s="205">
        <v>4025700</v>
      </c>
      <c r="D17" s="205">
        <v>500000</v>
      </c>
      <c r="E17" s="205">
        <v>4525700</v>
      </c>
      <c r="F17" s="205">
        <v>1053486.24</v>
      </c>
      <c r="G17" s="205">
        <v>1053486.24</v>
      </c>
      <c r="H17" s="205">
        <v>3472213.76</v>
      </c>
    </row>
    <row r="18" spans="1:8">
      <c r="A18" s="210" t="s">
        <v>443</v>
      </c>
      <c r="B18" s="211" t="s">
        <v>444</v>
      </c>
      <c r="C18" s="205">
        <v>723790</v>
      </c>
      <c r="D18" s="205">
        <v>0</v>
      </c>
      <c r="E18" s="205">
        <v>723790</v>
      </c>
      <c r="F18" s="205">
        <v>203069.42</v>
      </c>
      <c r="G18" s="205">
        <v>203069.42</v>
      </c>
      <c r="H18" s="205">
        <v>520720.57999999996</v>
      </c>
    </row>
    <row r="19" spans="1:8">
      <c r="A19" s="210" t="s">
        <v>445</v>
      </c>
      <c r="B19" s="211" t="s">
        <v>446</v>
      </c>
      <c r="C19" s="205">
        <v>1787320.36</v>
      </c>
      <c r="D19" s="205">
        <v>-40000</v>
      </c>
      <c r="E19" s="205">
        <v>1747320.36</v>
      </c>
      <c r="F19" s="205">
        <v>742472.19</v>
      </c>
      <c r="G19" s="205">
        <v>742472.19</v>
      </c>
      <c r="H19" s="205">
        <v>1004848.1700000002</v>
      </c>
    </row>
    <row r="20" spans="1:8">
      <c r="A20" s="210" t="s">
        <v>447</v>
      </c>
      <c r="B20" s="211" t="s">
        <v>448</v>
      </c>
      <c r="C20" s="205">
        <v>496767</v>
      </c>
      <c r="D20" s="205">
        <v>0</v>
      </c>
      <c r="E20" s="205">
        <v>496767</v>
      </c>
      <c r="F20" s="205">
        <v>69586.570000000007</v>
      </c>
      <c r="G20" s="205">
        <v>69586.570000000007</v>
      </c>
      <c r="H20" s="205">
        <v>427180.43</v>
      </c>
    </row>
    <row r="21" spans="1:8">
      <c r="A21" s="210" t="s">
        <v>449</v>
      </c>
      <c r="B21" s="211" t="s">
        <v>450</v>
      </c>
      <c r="C21" s="205">
        <v>5000</v>
      </c>
      <c r="D21" s="205">
        <v>0</v>
      </c>
      <c r="E21" s="205">
        <v>5000</v>
      </c>
      <c r="F21" s="205">
        <v>0</v>
      </c>
      <c r="G21" s="205">
        <v>0</v>
      </c>
      <c r="H21" s="205">
        <v>5000</v>
      </c>
    </row>
    <row r="22" spans="1:8">
      <c r="A22" s="210" t="s">
        <v>451</v>
      </c>
      <c r="B22" s="211" t="s">
        <v>452</v>
      </c>
      <c r="C22" s="205">
        <v>2064430</v>
      </c>
      <c r="D22" s="205">
        <v>2400000</v>
      </c>
      <c r="E22" s="205">
        <v>4464430</v>
      </c>
      <c r="F22" s="205">
        <v>2110956.71</v>
      </c>
      <c r="G22" s="205">
        <v>2110956.71</v>
      </c>
      <c r="H22" s="205">
        <v>2353473.29</v>
      </c>
    </row>
    <row r="23" spans="1:8">
      <c r="A23" s="153" t="s">
        <v>453</v>
      </c>
      <c r="B23" s="154"/>
      <c r="C23" s="204">
        <v>31910604.949999999</v>
      </c>
      <c r="D23" s="204">
        <v>2500000</v>
      </c>
      <c r="E23" s="204">
        <v>34410604.950000003</v>
      </c>
      <c r="F23" s="204">
        <v>16607087.940000003</v>
      </c>
      <c r="G23" s="204">
        <v>16607087.940000003</v>
      </c>
      <c r="H23" s="204">
        <v>17803517.009999998</v>
      </c>
    </row>
    <row r="24" spans="1:8">
      <c r="A24" s="210" t="s">
        <v>454</v>
      </c>
      <c r="B24" s="211" t="s">
        <v>455</v>
      </c>
      <c r="C24" s="205">
        <v>17775625.199999999</v>
      </c>
      <c r="D24" s="205">
        <v>-1000000</v>
      </c>
      <c r="E24" s="205">
        <v>16775625.199999999</v>
      </c>
      <c r="F24" s="205">
        <v>7470071.9500000002</v>
      </c>
      <c r="G24" s="205">
        <v>7470071.9500000002</v>
      </c>
      <c r="H24" s="205">
        <v>9305553.25</v>
      </c>
    </row>
    <row r="25" spans="1:8">
      <c r="A25" s="210" t="s">
        <v>456</v>
      </c>
      <c r="B25" s="211" t="s">
        <v>457</v>
      </c>
      <c r="C25" s="205">
        <v>325800</v>
      </c>
      <c r="D25" s="205">
        <v>0</v>
      </c>
      <c r="E25" s="205">
        <v>325800</v>
      </c>
      <c r="F25" s="205">
        <v>54492.76</v>
      </c>
      <c r="G25" s="205">
        <v>54492.76</v>
      </c>
      <c r="H25" s="205">
        <v>271307.24</v>
      </c>
    </row>
    <row r="26" spans="1:8">
      <c r="A26" s="210" t="s">
        <v>458</v>
      </c>
      <c r="B26" s="211" t="s">
        <v>459</v>
      </c>
      <c r="C26" s="205">
        <v>2012548</v>
      </c>
      <c r="D26" s="205">
        <v>1000000</v>
      </c>
      <c r="E26" s="205">
        <v>3012548</v>
      </c>
      <c r="F26" s="205">
        <v>1714559.38</v>
      </c>
      <c r="G26" s="205">
        <v>1714559.38</v>
      </c>
      <c r="H26" s="205">
        <v>1297988.6200000001</v>
      </c>
    </row>
    <row r="27" spans="1:8">
      <c r="A27" s="210" t="s">
        <v>460</v>
      </c>
      <c r="B27" s="211" t="s">
        <v>461</v>
      </c>
      <c r="C27" s="205">
        <v>779872</v>
      </c>
      <c r="D27" s="205">
        <v>0</v>
      </c>
      <c r="E27" s="205">
        <v>779872</v>
      </c>
      <c r="F27" s="205">
        <v>473698.72</v>
      </c>
      <c r="G27" s="205">
        <v>473698.72</v>
      </c>
      <c r="H27" s="205">
        <v>306173.28000000003</v>
      </c>
    </row>
    <row r="28" spans="1:8">
      <c r="A28" s="210" t="s">
        <v>462</v>
      </c>
      <c r="B28" s="211" t="s">
        <v>463</v>
      </c>
      <c r="C28" s="205">
        <v>2321959.75</v>
      </c>
      <c r="D28" s="205">
        <v>2500000</v>
      </c>
      <c r="E28" s="205">
        <v>4821959.75</v>
      </c>
      <c r="F28" s="205">
        <v>2739767.81</v>
      </c>
      <c r="G28" s="205">
        <v>2739767.81</v>
      </c>
      <c r="H28" s="205">
        <v>2082191.94</v>
      </c>
    </row>
    <row r="29" spans="1:8">
      <c r="A29" s="210" t="s">
        <v>464</v>
      </c>
      <c r="B29" s="211" t="s">
        <v>465</v>
      </c>
      <c r="C29" s="205">
        <v>919000</v>
      </c>
      <c r="D29" s="205">
        <v>0</v>
      </c>
      <c r="E29" s="205">
        <v>919000</v>
      </c>
      <c r="F29" s="205">
        <v>245852.96</v>
      </c>
      <c r="G29" s="205">
        <v>245852.96</v>
      </c>
      <c r="H29" s="205">
        <v>673147.04</v>
      </c>
    </row>
    <row r="30" spans="1:8">
      <c r="A30" s="210" t="s">
        <v>466</v>
      </c>
      <c r="B30" s="211" t="s">
        <v>467</v>
      </c>
      <c r="C30" s="205">
        <v>164300</v>
      </c>
      <c r="D30" s="205">
        <v>0</v>
      </c>
      <c r="E30" s="205">
        <v>164300</v>
      </c>
      <c r="F30" s="205">
        <v>6638.96</v>
      </c>
      <c r="G30" s="205">
        <v>6638.96</v>
      </c>
      <c r="H30" s="205">
        <v>157661.04</v>
      </c>
    </row>
    <row r="31" spans="1:8">
      <c r="A31" s="210" t="s">
        <v>468</v>
      </c>
      <c r="B31" s="211" t="s">
        <v>469</v>
      </c>
      <c r="C31" s="205">
        <v>261500</v>
      </c>
      <c r="D31" s="205">
        <v>0</v>
      </c>
      <c r="E31" s="205">
        <v>261500</v>
      </c>
      <c r="F31" s="205">
        <v>64309</v>
      </c>
      <c r="G31" s="205">
        <v>64309</v>
      </c>
      <c r="H31" s="205">
        <v>197191</v>
      </c>
    </row>
    <row r="32" spans="1:8">
      <c r="A32" s="210" t="s">
        <v>470</v>
      </c>
      <c r="B32" s="211" t="s">
        <v>471</v>
      </c>
      <c r="C32" s="205">
        <v>7350000</v>
      </c>
      <c r="D32" s="205">
        <v>0</v>
      </c>
      <c r="E32" s="205">
        <v>7350000</v>
      </c>
      <c r="F32" s="205">
        <v>3837696.4</v>
      </c>
      <c r="G32" s="205">
        <v>3837696.4</v>
      </c>
      <c r="H32" s="205">
        <v>3512303.6</v>
      </c>
    </row>
    <row r="33" spans="1:8">
      <c r="A33" s="153" t="s">
        <v>472</v>
      </c>
      <c r="B33" s="154"/>
      <c r="C33" s="204">
        <v>540000</v>
      </c>
      <c r="D33" s="204">
        <v>3500000</v>
      </c>
      <c r="E33" s="204">
        <v>4040000</v>
      </c>
      <c r="F33" s="204">
        <v>30596.959999999999</v>
      </c>
      <c r="G33" s="204">
        <v>30596.959999999999</v>
      </c>
      <c r="H33" s="204">
        <v>4009403.04</v>
      </c>
    </row>
    <row r="34" spans="1:8">
      <c r="A34" s="210" t="s">
        <v>473</v>
      </c>
      <c r="B34" s="211" t="s">
        <v>474</v>
      </c>
      <c r="C34" s="205">
        <v>540000</v>
      </c>
      <c r="D34" s="205">
        <v>3500000</v>
      </c>
      <c r="E34" s="205">
        <v>4040000</v>
      </c>
      <c r="F34" s="205">
        <v>30596.959999999999</v>
      </c>
      <c r="G34" s="205">
        <v>30596.959999999999</v>
      </c>
      <c r="H34" s="205">
        <v>4009403.04</v>
      </c>
    </row>
    <row r="35" spans="1:8">
      <c r="A35" s="210" t="s">
        <v>475</v>
      </c>
      <c r="B35" s="211" t="s">
        <v>476</v>
      </c>
      <c r="C35" s="205"/>
      <c r="D35" s="205"/>
      <c r="E35" s="205">
        <v>0</v>
      </c>
      <c r="F35" s="205"/>
      <c r="G35" s="205"/>
      <c r="H35" s="205">
        <v>0</v>
      </c>
    </row>
    <row r="36" spans="1:8">
      <c r="A36" s="210" t="s">
        <v>477</v>
      </c>
      <c r="B36" s="211" t="s">
        <v>478</v>
      </c>
      <c r="C36" s="205"/>
      <c r="D36" s="205"/>
      <c r="E36" s="205">
        <v>0</v>
      </c>
      <c r="F36" s="205"/>
      <c r="G36" s="205"/>
      <c r="H36" s="205">
        <v>0</v>
      </c>
    </row>
    <row r="37" spans="1:8">
      <c r="A37" s="210" t="s">
        <v>479</v>
      </c>
      <c r="B37" s="211" t="s">
        <v>480</v>
      </c>
      <c r="C37" s="205"/>
      <c r="D37" s="205"/>
      <c r="E37" s="205">
        <v>0</v>
      </c>
      <c r="F37" s="205"/>
      <c r="G37" s="205"/>
      <c r="H37" s="205">
        <v>0</v>
      </c>
    </row>
    <row r="38" spans="1:8">
      <c r="A38" s="210" t="s">
        <v>481</v>
      </c>
      <c r="B38" s="211" t="s">
        <v>482</v>
      </c>
      <c r="C38" s="205"/>
      <c r="D38" s="205"/>
      <c r="E38" s="205">
        <v>0</v>
      </c>
      <c r="F38" s="205"/>
      <c r="G38" s="205"/>
      <c r="H38" s="205">
        <v>0</v>
      </c>
    </row>
    <row r="39" spans="1:8">
      <c r="A39" s="210" t="s">
        <v>483</v>
      </c>
      <c r="B39" s="211" t="s">
        <v>484</v>
      </c>
      <c r="C39" s="205"/>
      <c r="D39" s="205"/>
      <c r="E39" s="205">
        <v>0</v>
      </c>
      <c r="F39" s="205"/>
      <c r="G39" s="205"/>
      <c r="H39" s="205">
        <v>0</v>
      </c>
    </row>
    <row r="40" spans="1:8">
      <c r="A40" s="212"/>
      <c r="B40" s="211" t="s">
        <v>485</v>
      </c>
      <c r="C40" s="205"/>
      <c r="D40" s="205"/>
      <c r="E40" s="205">
        <v>0</v>
      </c>
      <c r="F40" s="205"/>
      <c r="G40" s="205"/>
      <c r="H40" s="205">
        <v>0</v>
      </c>
    </row>
    <row r="41" spans="1:8">
      <c r="A41" s="212"/>
      <c r="B41" s="211" t="s">
        <v>486</v>
      </c>
      <c r="C41" s="205"/>
      <c r="D41" s="205"/>
      <c r="E41" s="205">
        <v>0</v>
      </c>
      <c r="F41" s="205"/>
      <c r="G41" s="205"/>
      <c r="H41" s="205">
        <v>0</v>
      </c>
    </row>
    <row r="42" spans="1:8">
      <c r="A42" s="210" t="s">
        <v>487</v>
      </c>
      <c r="B42" s="211" t="s">
        <v>488</v>
      </c>
      <c r="C42" s="205"/>
      <c r="D42" s="205"/>
      <c r="E42" s="205">
        <v>0</v>
      </c>
      <c r="F42" s="205"/>
      <c r="G42" s="205"/>
      <c r="H42" s="205">
        <v>0</v>
      </c>
    </row>
    <row r="43" spans="1:8">
      <c r="A43" s="153" t="s">
        <v>489</v>
      </c>
      <c r="B43" s="154"/>
      <c r="C43" s="204">
        <v>3409700</v>
      </c>
      <c r="D43" s="204">
        <v>6110000</v>
      </c>
      <c r="E43" s="204">
        <v>9519700</v>
      </c>
      <c r="F43" s="204">
        <v>2613992.3000000003</v>
      </c>
      <c r="G43" s="204">
        <v>2613992.3000000003</v>
      </c>
      <c r="H43" s="204">
        <v>6905707.6999999993</v>
      </c>
    </row>
    <row r="44" spans="1:8">
      <c r="A44" s="210" t="s">
        <v>490</v>
      </c>
      <c r="B44" s="211" t="s">
        <v>491</v>
      </c>
      <c r="C44" s="205">
        <v>299500</v>
      </c>
      <c r="D44" s="205">
        <v>0</v>
      </c>
      <c r="E44" s="205">
        <v>299500</v>
      </c>
      <c r="F44" s="205">
        <v>126252.7</v>
      </c>
      <c r="G44" s="205">
        <v>126252.7</v>
      </c>
      <c r="H44" s="205">
        <v>173247.3</v>
      </c>
    </row>
    <row r="45" spans="1:8">
      <c r="A45" s="210" t="s">
        <v>492</v>
      </c>
      <c r="B45" s="211" t="s">
        <v>493</v>
      </c>
      <c r="C45" s="205">
        <v>16000</v>
      </c>
      <c r="D45" s="205">
        <v>260000</v>
      </c>
      <c r="E45" s="205">
        <v>276000</v>
      </c>
      <c r="F45" s="205">
        <v>0</v>
      </c>
      <c r="G45" s="205">
        <v>0</v>
      </c>
      <c r="H45" s="205">
        <v>276000</v>
      </c>
    </row>
    <row r="46" spans="1:8">
      <c r="A46" s="210" t="s">
        <v>494</v>
      </c>
      <c r="B46" s="211" t="s">
        <v>495</v>
      </c>
      <c r="C46" s="205">
        <v>70000</v>
      </c>
      <c r="D46" s="205">
        <v>0</v>
      </c>
      <c r="E46" s="205">
        <v>70000</v>
      </c>
      <c r="F46" s="205">
        <v>0</v>
      </c>
      <c r="G46" s="205">
        <v>0</v>
      </c>
      <c r="H46" s="205">
        <v>70000</v>
      </c>
    </row>
    <row r="47" spans="1:8">
      <c r="A47" s="210" t="s">
        <v>496</v>
      </c>
      <c r="B47" s="211" t="s">
        <v>497</v>
      </c>
      <c r="C47" s="205">
        <v>800000</v>
      </c>
      <c r="D47" s="205">
        <v>0</v>
      </c>
      <c r="E47" s="205">
        <v>800000</v>
      </c>
      <c r="F47" s="205">
        <v>0</v>
      </c>
      <c r="G47" s="205">
        <v>0</v>
      </c>
      <c r="H47" s="205">
        <v>800000</v>
      </c>
    </row>
    <row r="48" spans="1:8">
      <c r="A48" s="210" t="s">
        <v>498</v>
      </c>
      <c r="B48" s="211" t="s">
        <v>499</v>
      </c>
      <c r="C48" s="205"/>
      <c r="D48" s="205"/>
      <c r="E48" s="205">
        <v>0</v>
      </c>
      <c r="F48" s="205"/>
      <c r="G48" s="205"/>
      <c r="H48" s="205">
        <v>0</v>
      </c>
    </row>
    <row r="49" spans="1:8">
      <c r="A49" s="210" t="s">
        <v>500</v>
      </c>
      <c r="B49" s="211" t="s">
        <v>501</v>
      </c>
      <c r="C49" s="205">
        <v>2100200</v>
      </c>
      <c r="D49" s="205">
        <v>2000000</v>
      </c>
      <c r="E49" s="205">
        <v>4100200</v>
      </c>
      <c r="F49" s="205">
        <v>2157519.6</v>
      </c>
      <c r="G49" s="205">
        <v>2157519.6</v>
      </c>
      <c r="H49" s="205">
        <v>1942680.4</v>
      </c>
    </row>
    <row r="50" spans="1:8">
      <c r="A50" s="210" t="s">
        <v>502</v>
      </c>
      <c r="B50" s="211" t="s">
        <v>503</v>
      </c>
      <c r="C50" s="205"/>
      <c r="D50" s="205"/>
      <c r="E50" s="205">
        <v>0</v>
      </c>
      <c r="F50" s="205"/>
      <c r="G50" s="205"/>
      <c r="H50" s="205">
        <v>0</v>
      </c>
    </row>
    <row r="51" spans="1:8">
      <c r="A51" s="210" t="s">
        <v>504</v>
      </c>
      <c r="B51" s="211" t="s">
        <v>505</v>
      </c>
      <c r="C51" s="205">
        <v>0</v>
      </c>
      <c r="D51" s="205">
        <v>3500000</v>
      </c>
      <c r="E51" s="205">
        <v>3500000</v>
      </c>
      <c r="F51" s="205">
        <v>0</v>
      </c>
      <c r="G51" s="205">
        <v>0</v>
      </c>
      <c r="H51" s="205">
        <v>3500000</v>
      </c>
    </row>
    <row r="52" spans="1:8">
      <c r="A52" s="210" t="s">
        <v>506</v>
      </c>
      <c r="B52" s="211" t="s">
        <v>507</v>
      </c>
      <c r="C52" s="205">
        <v>124000</v>
      </c>
      <c r="D52" s="205">
        <v>350000</v>
      </c>
      <c r="E52" s="205">
        <v>474000</v>
      </c>
      <c r="F52" s="205">
        <v>330220</v>
      </c>
      <c r="G52" s="205">
        <v>330220</v>
      </c>
      <c r="H52" s="205">
        <v>143780</v>
      </c>
    </row>
    <row r="53" spans="1:8">
      <c r="A53" s="153" t="s">
        <v>508</v>
      </c>
      <c r="B53" s="154"/>
      <c r="C53" s="204">
        <v>8882648.75</v>
      </c>
      <c r="D53" s="204">
        <v>42800000</v>
      </c>
      <c r="E53" s="204">
        <v>51682648.75</v>
      </c>
      <c r="F53" s="204">
        <v>7387227.6399999997</v>
      </c>
      <c r="G53" s="204">
        <v>7387227.6399999997</v>
      </c>
      <c r="H53" s="204">
        <v>44295421.109999999</v>
      </c>
    </row>
    <row r="54" spans="1:8">
      <c r="A54" s="210" t="s">
        <v>509</v>
      </c>
      <c r="B54" s="211" t="s">
        <v>510</v>
      </c>
      <c r="C54" s="205">
        <v>6882648.75</v>
      </c>
      <c r="D54" s="205">
        <v>35500000</v>
      </c>
      <c r="E54" s="205">
        <v>42382648.75</v>
      </c>
      <c r="F54" s="205">
        <v>5631606.6699999999</v>
      </c>
      <c r="G54" s="205">
        <v>5631606.6699999999</v>
      </c>
      <c r="H54" s="205">
        <v>36751042.079999998</v>
      </c>
    </row>
    <row r="55" spans="1:8">
      <c r="A55" s="210" t="s">
        <v>511</v>
      </c>
      <c r="B55" s="211" t="s">
        <v>512</v>
      </c>
      <c r="C55" s="205"/>
      <c r="D55" s="205"/>
      <c r="E55" s="205">
        <v>0</v>
      </c>
      <c r="F55" s="205"/>
      <c r="G55" s="205"/>
      <c r="H55" s="205">
        <v>0</v>
      </c>
    </row>
    <row r="56" spans="1:8">
      <c r="A56" s="210" t="s">
        <v>513</v>
      </c>
      <c r="B56" s="211" t="s">
        <v>514</v>
      </c>
      <c r="C56" s="205">
        <v>2000000</v>
      </c>
      <c r="D56" s="205">
        <v>7300000</v>
      </c>
      <c r="E56" s="205">
        <v>9300000</v>
      </c>
      <c r="F56" s="205">
        <v>1755620.97</v>
      </c>
      <c r="G56" s="205">
        <v>1755620.97</v>
      </c>
      <c r="H56" s="205">
        <v>7544379.0300000003</v>
      </c>
    </row>
    <row r="57" spans="1:8">
      <c r="A57" s="153" t="s">
        <v>515</v>
      </c>
      <c r="B57" s="154"/>
      <c r="C57" s="204">
        <v>0</v>
      </c>
      <c r="D57" s="204">
        <v>0</v>
      </c>
      <c r="E57" s="204">
        <v>0</v>
      </c>
      <c r="F57" s="204">
        <v>0</v>
      </c>
      <c r="G57" s="204">
        <v>0</v>
      </c>
      <c r="H57" s="204">
        <v>0</v>
      </c>
    </row>
    <row r="58" spans="1:8">
      <c r="A58" s="210" t="s">
        <v>516</v>
      </c>
      <c r="B58" s="211" t="s">
        <v>517</v>
      </c>
      <c r="C58" s="205"/>
      <c r="D58" s="205"/>
      <c r="E58" s="205">
        <v>0</v>
      </c>
      <c r="F58" s="205"/>
      <c r="G58" s="205"/>
      <c r="H58" s="205">
        <v>0</v>
      </c>
    </row>
    <row r="59" spans="1:8">
      <c r="A59" s="210" t="s">
        <v>518</v>
      </c>
      <c r="B59" s="211" t="s">
        <v>519</v>
      </c>
      <c r="C59" s="205"/>
      <c r="D59" s="205"/>
      <c r="E59" s="205">
        <v>0</v>
      </c>
      <c r="F59" s="205"/>
      <c r="G59" s="205"/>
      <c r="H59" s="205">
        <v>0</v>
      </c>
    </row>
    <row r="60" spans="1:8">
      <c r="A60" s="210" t="s">
        <v>520</v>
      </c>
      <c r="B60" s="211" t="s">
        <v>521</v>
      </c>
      <c r="C60" s="205"/>
      <c r="D60" s="205"/>
      <c r="E60" s="205">
        <v>0</v>
      </c>
      <c r="F60" s="205"/>
      <c r="G60" s="205"/>
      <c r="H60" s="205">
        <v>0</v>
      </c>
    </row>
    <row r="61" spans="1:8">
      <c r="A61" s="210" t="s">
        <v>522</v>
      </c>
      <c r="B61" s="211" t="s">
        <v>523</v>
      </c>
      <c r="C61" s="205"/>
      <c r="D61" s="205"/>
      <c r="E61" s="205">
        <v>0</v>
      </c>
      <c r="F61" s="205"/>
      <c r="G61" s="205"/>
      <c r="H61" s="205">
        <v>0</v>
      </c>
    </row>
    <row r="62" spans="1:8">
      <c r="A62" s="210" t="s">
        <v>524</v>
      </c>
      <c r="B62" s="211" t="s">
        <v>525</v>
      </c>
      <c r="C62" s="205"/>
      <c r="D62" s="205"/>
      <c r="E62" s="205">
        <v>0</v>
      </c>
      <c r="F62" s="205"/>
      <c r="G62" s="205"/>
      <c r="H62" s="205">
        <v>0</v>
      </c>
    </row>
    <row r="63" spans="1:8">
      <c r="A63" s="210" t="s">
        <v>526</v>
      </c>
      <c r="B63" s="211" t="s">
        <v>527</v>
      </c>
      <c r="C63" s="205"/>
      <c r="D63" s="205"/>
      <c r="E63" s="205">
        <v>0</v>
      </c>
      <c r="F63" s="205"/>
      <c r="G63" s="205"/>
      <c r="H63" s="205">
        <v>0</v>
      </c>
    </row>
    <row r="64" spans="1:8">
      <c r="A64" s="210"/>
      <c r="B64" s="211" t="s">
        <v>528</v>
      </c>
      <c r="C64" s="205"/>
      <c r="D64" s="205"/>
      <c r="E64" s="205">
        <v>0</v>
      </c>
      <c r="F64" s="205"/>
      <c r="G64" s="205"/>
      <c r="H64" s="205">
        <v>0</v>
      </c>
    </row>
    <row r="65" spans="1:8">
      <c r="A65" s="210" t="s">
        <v>529</v>
      </c>
      <c r="B65" s="211" t="s">
        <v>530</v>
      </c>
      <c r="C65" s="205"/>
      <c r="D65" s="205"/>
      <c r="E65" s="205">
        <v>0</v>
      </c>
      <c r="F65" s="205"/>
      <c r="G65" s="205"/>
      <c r="H65" s="205">
        <v>0</v>
      </c>
    </row>
    <row r="66" spans="1:8">
      <c r="A66" s="153" t="s">
        <v>531</v>
      </c>
      <c r="B66" s="154"/>
      <c r="C66" s="204">
        <v>0</v>
      </c>
      <c r="D66" s="204">
        <v>0</v>
      </c>
      <c r="E66" s="204">
        <v>0</v>
      </c>
      <c r="F66" s="204">
        <v>0</v>
      </c>
      <c r="G66" s="204">
        <v>0</v>
      </c>
      <c r="H66" s="204">
        <v>0</v>
      </c>
    </row>
    <row r="67" spans="1:8">
      <c r="A67" s="210" t="s">
        <v>532</v>
      </c>
      <c r="B67" s="211" t="s">
        <v>533</v>
      </c>
      <c r="C67" s="205"/>
      <c r="D67" s="205"/>
      <c r="E67" s="205">
        <v>0</v>
      </c>
      <c r="F67" s="205"/>
      <c r="G67" s="205"/>
      <c r="H67" s="205">
        <v>0</v>
      </c>
    </row>
    <row r="68" spans="1:8">
      <c r="A68" s="210" t="s">
        <v>534</v>
      </c>
      <c r="B68" s="211" t="s">
        <v>535</v>
      </c>
      <c r="C68" s="205"/>
      <c r="D68" s="205"/>
      <c r="E68" s="205">
        <v>0</v>
      </c>
      <c r="F68" s="205"/>
      <c r="G68" s="205"/>
      <c r="H68" s="205">
        <v>0</v>
      </c>
    </row>
    <row r="69" spans="1:8">
      <c r="A69" s="210" t="s">
        <v>536</v>
      </c>
      <c r="B69" s="211" t="s">
        <v>537</v>
      </c>
      <c r="C69" s="205"/>
      <c r="D69" s="205"/>
      <c r="E69" s="205">
        <v>0</v>
      </c>
      <c r="F69" s="205"/>
      <c r="G69" s="205"/>
      <c r="H69" s="205">
        <v>0</v>
      </c>
    </row>
    <row r="70" spans="1:8">
      <c r="A70" s="153" t="s">
        <v>538</v>
      </c>
      <c r="B70" s="154"/>
      <c r="C70" s="204">
        <v>0</v>
      </c>
      <c r="D70" s="204">
        <v>0</v>
      </c>
      <c r="E70" s="204">
        <v>0</v>
      </c>
      <c r="F70" s="204">
        <v>0</v>
      </c>
      <c r="G70" s="204">
        <v>0</v>
      </c>
      <c r="H70" s="204">
        <v>0</v>
      </c>
    </row>
    <row r="71" spans="1:8">
      <c r="A71" s="210" t="s">
        <v>539</v>
      </c>
      <c r="B71" s="211" t="s">
        <v>540</v>
      </c>
      <c r="C71" s="205"/>
      <c r="D71" s="205"/>
      <c r="E71" s="205">
        <v>0</v>
      </c>
      <c r="F71" s="205"/>
      <c r="G71" s="205"/>
      <c r="H71" s="205">
        <v>0</v>
      </c>
    </row>
    <row r="72" spans="1:8">
      <c r="A72" s="210" t="s">
        <v>541</v>
      </c>
      <c r="B72" s="211" t="s">
        <v>542</v>
      </c>
      <c r="C72" s="205"/>
      <c r="D72" s="205"/>
      <c r="E72" s="205">
        <v>0</v>
      </c>
      <c r="F72" s="205"/>
      <c r="G72" s="205"/>
      <c r="H72" s="205">
        <v>0</v>
      </c>
    </row>
    <row r="73" spans="1:8">
      <c r="A73" s="210" t="s">
        <v>543</v>
      </c>
      <c r="B73" s="211" t="s">
        <v>544</v>
      </c>
      <c r="C73" s="205"/>
      <c r="D73" s="205"/>
      <c r="E73" s="205">
        <v>0</v>
      </c>
      <c r="F73" s="205"/>
      <c r="G73" s="205"/>
      <c r="H73" s="205">
        <v>0</v>
      </c>
    </row>
    <row r="74" spans="1:8">
      <c r="A74" s="210" t="s">
        <v>545</v>
      </c>
      <c r="B74" s="211" t="s">
        <v>546</v>
      </c>
      <c r="C74" s="205"/>
      <c r="D74" s="205"/>
      <c r="E74" s="205">
        <v>0</v>
      </c>
      <c r="F74" s="205"/>
      <c r="G74" s="205"/>
      <c r="H74" s="205">
        <v>0</v>
      </c>
    </row>
    <row r="75" spans="1:8">
      <c r="A75" s="210" t="s">
        <v>547</v>
      </c>
      <c r="B75" s="211" t="s">
        <v>548</v>
      </c>
      <c r="C75" s="205"/>
      <c r="D75" s="205"/>
      <c r="E75" s="205">
        <v>0</v>
      </c>
      <c r="F75" s="205"/>
      <c r="G75" s="205"/>
      <c r="H75" s="205">
        <v>0</v>
      </c>
    </row>
    <row r="76" spans="1:8">
      <c r="A76" s="210" t="s">
        <v>549</v>
      </c>
      <c r="B76" s="211" t="s">
        <v>550</v>
      </c>
      <c r="C76" s="205"/>
      <c r="D76" s="205"/>
      <c r="E76" s="205">
        <v>0</v>
      </c>
      <c r="F76" s="205"/>
      <c r="G76" s="205"/>
      <c r="H76" s="205">
        <v>0</v>
      </c>
    </row>
    <row r="77" spans="1:8">
      <c r="A77" s="210" t="s">
        <v>551</v>
      </c>
      <c r="B77" s="211" t="s">
        <v>552</v>
      </c>
      <c r="C77" s="205"/>
      <c r="D77" s="205"/>
      <c r="E77" s="205">
        <v>0</v>
      </c>
      <c r="F77" s="205"/>
      <c r="G77" s="205"/>
      <c r="H77" s="205">
        <v>0</v>
      </c>
    </row>
    <row r="78" spans="1:8" ht="5.0999999999999996" customHeight="1">
      <c r="A78" s="213"/>
      <c r="B78" s="214"/>
      <c r="C78" s="206"/>
      <c r="D78" s="206"/>
      <c r="E78" s="206"/>
      <c r="F78" s="206"/>
      <c r="G78" s="206"/>
      <c r="H78" s="206"/>
    </row>
    <row r="79" spans="1:8">
      <c r="A79" s="166" t="s">
        <v>553</v>
      </c>
      <c r="B79" s="167"/>
      <c r="C79" s="206">
        <v>20000000</v>
      </c>
      <c r="D79" s="206">
        <v>14521644.620000001</v>
      </c>
      <c r="E79" s="206">
        <v>34521644.619999997</v>
      </c>
      <c r="F79" s="206">
        <v>8625330.4199999999</v>
      </c>
      <c r="G79" s="206">
        <v>8625330.4199999999</v>
      </c>
      <c r="H79" s="206">
        <v>25896314.199999999</v>
      </c>
    </row>
    <row r="80" spans="1:8">
      <c r="A80" s="164" t="s">
        <v>419</v>
      </c>
      <c r="B80" s="165"/>
      <c r="C80" s="206">
        <v>0</v>
      </c>
      <c r="D80" s="206">
        <v>0</v>
      </c>
      <c r="E80" s="206">
        <v>0</v>
      </c>
      <c r="F80" s="206">
        <v>0</v>
      </c>
      <c r="G80" s="206">
        <v>0</v>
      </c>
      <c r="H80" s="206">
        <v>0</v>
      </c>
    </row>
    <row r="81" spans="1:8">
      <c r="A81" s="210" t="s">
        <v>554</v>
      </c>
      <c r="B81" s="215" t="s">
        <v>421</v>
      </c>
      <c r="C81" s="207"/>
      <c r="D81" s="207"/>
      <c r="E81" s="205">
        <v>0</v>
      </c>
      <c r="F81" s="207"/>
      <c r="G81" s="207"/>
      <c r="H81" s="207">
        <v>0</v>
      </c>
    </row>
    <row r="82" spans="1:8">
      <c r="A82" s="210" t="s">
        <v>555</v>
      </c>
      <c r="B82" s="215" t="s">
        <v>423</v>
      </c>
      <c r="C82" s="207"/>
      <c r="D82" s="207"/>
      <c r="E82" s="205">
        <v>0</v>
      </c>
      <c r="F82" s="207"/>
      <c r="G82" s="207"/>
      <c r="H82" s="207">
        <v>0</v>
      </c>
    </row>
    <row r="83" spans="1:8">
      <c r="A83" s="210" t="s">
        <v>556</v>
      </c>
      <c r="B83" s="215" t="s">
        <v>425</v>
      </c>
      <c r="C83" s="207"/>
      <c r="D83" s="207"/>
      <c r="E83" s="205">
        <v>0</v>
      </c>
      <c r="F83" s="207"/>
      <c r="G83" s="207"/>
      <c r="H83" s="207">
        <v>0</v>
      </c>
    </row>
    <row r="84" spans="1:8">
      <c r="A84" s="210" t="s">
        <v>557</v>
      </c>
      <c r="B84" s="215" t="s">
        <v>427</v>
      </c>
      <c r="C84" s="207"/>
      <c r="D84" s="207"/>
      <c r="E84" s="205">
        <v>0</v>
      </c>
      <c r="F84" s="207"/>
      <c r="G84" s="207"/>
      <c r="H84" s="207">
        <v>0</v>
      </c>
    </row>
    <row r="85" spans="1:8">
      <c r="A85" s="210" t="s">
        <v>558</v>
      </c>
      <c r="B85" s="215" t="s">
        <v>429</v>
      </c>
      <c r="C85" s="207"/>
      <c r="D85" s="207"/>
      <c r="E85" s="205">
        <v>0</v>
      </c>
      <c r="F85" s="207"/>
      <c r="G85" s="207"/>
      <c r="H85" s="207">
        <v>0</v>
      </c>
    </row>
    <row r="86" spans="1:8">
      <c r="A86" s="210" t="s">
        <v>559</v>
      </c>
      <c r="B86" s="215" t="s">
        <v>431</v>
      </c>
      <c r="C86" s="207"/>
      <c r="D86" s="207"/>
      <c r="E86" s="205">
        <v>0</v>
      </c>
      <c r="F86" s="207"/>
      <c r="G86" s="207"/>
      <c r="H86" s="207">
        <v>0</v>
      </c>
    </row>
    <row r="87" spans="1:8">
      <c r="A87" s="210" t="s">
        <v>560</v>
      </c>
      <c r="B87" s="215" t="s">
        <v>433</v>
      </c>
      <c r="C87" s="207"/>
      <c r="D87" s="207"/>
      <c r="E87" s="205">
        <v>0</v>
      </c>
      <c r="F87" s="207"/>
      <c r="G87" s="207"/>
      <c r="H87" s="207">
        <v>0</v>
      </c>
    </row>
    <row r="88" spans="1:8">
      <c r="A88" s="164" t="s">
        <v>434</v>
      </c>
      <c r="B88" s="165"/>
      <c r="C88" s="206">
        <v>0</v>
      </c>
      <c r="D88" s="206">
        <v>0</v>
      </c>
      <c r="E88" s="206">
        <v>0</v>
      </c>
      <c r="F88" s="206">
        <v>0</v>
      </c>
      <c r="G88" s="206">
        <v>0</v>
      </c>
      <c r="H88" s="206">
        <v>0</v>
      </c>
    </row>
    <row r="89" spans="1:8">
      <c r="A89" s="210" t="s">
        <v>561</v>
      </c>
      <c r="B89" s="215" t="s">
        <v>436</v>
      </c>
      <c r="C89" s="207"/>
      <c r="D89" s="207"/>
      <c r="E89" s="205">
        <v>0</v>
      </c>
      <c r="F89" s="207"/>
      <c r="G89" s="207"/>
      <c r="H89" s="207">
        <v>0</v>
      </c>
    </row>
    <row r="90" spans="1:8">
      <c r="A90" s="210" t="s">
        <v>562</v>
      </c>
      <c r="B90" s="215" t="s">
        <v>438</v>
      </c>
      <c r="C90" s="207"/>
      <c r="D90" s="207"/>
      <c r="E90" s="205">
        <v>0</v>
      </c>
      <c r="F90" s="207"/>
      <c r="G90" s="207"/>
      <c r="H90" s="207">
        <v>0</v>
      </c>
    </row>
    <row r="91" spans="1:8">
      <c r="A91" s="210" t="s">
        <v>563</v>
      </c>
      <c r="B91" s="215" t="s">
        <v>440</v>
      </c>
      <c r="C91" s="207"/>
      <c r="D91" s="207"/>
      <c r="E91" s="205">
        <v>0</v>
      </c>
      <c r="F91" s="207"/>
      <c r="G91" s="207"/>
      <c r="H91" s="207">
        <v>0</v>
      </c>
    </row>
    <row r="92" spans="1:8">
      <c r="A92" s="210" t="s">
        <v>564</v>
      </c>
      <c r="B92" s="215" t="s">
        <v>442</v>
      </c>
      <c r="C92" s="207"/>
      <c r="D92" s="207"/>
      <c r="E92" s="205">
        <v>0</v>
      </c>
      <c r="F92" s="207"/>
      <c r="G92" s="207"/>
      <c r="H92" s="207">
        <v>0</v>
      </c>
    </row>
    <row r="93" spans="1:8">
      <c r="A93" s="210" t="s">
        <v>565</v>
      </c>
      <c r="B93" s="215" t="s">
        <v>444</v>
      </c>
      <c r="C93" s="207"/>
      <c r="D93" s="207"/>
      <c r="E93" s="205">
        <v>0</v>
      </c>
      <c r="F93" s="207"/>
      <c r="G93" s="207"/>
      <c r="H93" s="207">
        <v>0</v>
      </c>
    </row>
    <row r="94" spans="1:8">
      <c r="A94" s="210" t="s">
        <v>566</v>
      </c>
      <c r="B94" s="215" t="s">
        <v>446</v>
      </c>
      <c r="C94" s="207"/>
      <c r="D94" s="207"/>
      <c r="E94" s="205">
        <v>0</v>
      </c>
      <c r="F94" s="207"/>
      <c r="G94" s="207"/>
      <c r="H94" s="207">
        <v>0</v>
      </c>
    </row>
    <row r="95" spans="1:8">
      <c r="A95" s="210" t="s">
        <v>567</v>
      </c>
      <c r="B95" s="215" t="s">
        <v>448</v>
      </c>
      <c r="C95" s="207"/>
      <c r="D95" s="207"/>
      <c r="E95" s="205">
        <v>0</v>
      </c>
      <c r="F95" s="207"/>
      <c r="G95" s="207"/>
      <c r="H95" s="207">
        <v>0</v>
      </c>
    </row>
    <row r="96" spans="1:8">
      <c r="A96" s="210" t="s">
        <v>568</v>
      </c>
      <c r="B96" s="215" t="s">
        <v>450</v>
      </c>
      <c r="C96" s="207"/>
      <c r="D96" s="207"/>
      <c r="E96" s="205">
        <v>0</v>
      </c>
      <c r="F96" s="207"/>
      <c r="G96" s="207"/>
      <c r="H96" s="207">
        <v>0</v>
      </c>
    </row>
    <row r="97" spans="1:8">
      <c r="A97" s="210" t="s">
        <v>569</v>
      </c>
      <c r="B97" s="215" t="s">
        <v>452</v>
      </c>
      <c r="C97" s="207"/>
      <c r="D97" s="207"/>
      <c r="E97" s="205">
        <v>0</v>
      </c>
      <c r="F97" s="207"/>
      <c r="G97" s="207"/>
      <c r="H97" s="207">
        <v>0</v>
      </c>
    </row>
    <row r="98" spans="1:8">
      <c r="A98" s="164" t="s">
        <v>453</v>
      </c>
      <c r="B98" s="165"/>
      <c r="C98" s="206">
        <v>0</v>
      </c>
      <c r="D98" s="206">
        <v>303838.55</v>
      </c>
      <c r="E98" s="206">
        <v>303838.55</v>
      </c>
      <c r="F98" s="206">
        <v>0</v>
      </c>
      <c r="G98" s="206">
        <v>0</v>
      </c>
      <c r="H98" s="206">
        <v>303838.55</v>
      </c>
    </row>
    <row r="99" spans="1:8">
      <c r="A99" s="210" t="s">
        <v>570</v>
      </c>
      <c r="B99" s="215" t="s">
        <v>455</v>
      </c>
      <c r="C99" s="207"/>
      <c r="D99" s="207"/>
      <c r="E99" s="205">
        <v>0</v>
      </c>
      <c r="F99" s="207"/>
      <c r="G99" s="207"/>
      <c r="H99" s="207">
        <v>0</v>
      </c>
    </row>
    <row r="100" spans="1:8">
      <c r="A100" s="210" t="s">
        <v>571</v>
      </c>
      <c r="B100" s="215" t="s">
        <v>457</v>
      </c>
      <c r="C100" s="207"/>
      <c r="D100" s="207"/>
      <c r="E100" s="205">
        <v>0</v>
      </c>
      <c r="F100" s="207"/>
      <c r="G100" s="207"/>
      <c r="H100" s="207">
        <v>0</v>
      </c>
    </row>
    <row r="101" spans="1:8">
      <c r="A101" s="210" t="s">
        <v>572</v>
      </c>
      <c r="B101" s="215" t="s">
        <v>459</v>
      </c>
      <c r="C101" s="207"/>
      <c r="D101" s="207"/>
      <c r="E101" s="205">
        <v>0</v>
      </c>
      <c r="F101" s="207"/>
      <c r="G101" s="207"/>
      <c r="H101" s="207">
        <v>0</v>
      </c>
    </row>
    <row r="102" spans="1:8">
      <c r="A102" s="210" t="s">
        <v>573</v>
      </c>
      <c r="B102" s="215" t="s">
        <v>461</v>
      </c>
      <c r="C102" s="207"/>
      <c r="D102" s="207"/>
      <c r="E102" s="205">
        <v>0</v>
      </c>
      <c r="F102" s="207"/>
      <c r="G102" s="207"/>
      <c r="H102" s="207">
        <v>0</v>
      </c>
    </row>
    <row r="103" spans="1:8">
      <c r="A103" s="210" t="s">
        <v>574</v>
      </c>
      <c r="B103" s="215" t="s">
        <v>463</v>
      </c>
      <c r="C103" s="207"/>
      <c r="D103" s="207"/>
      <c r="E103" s="205">
        <v>0</v>
      </c>
      <c r="F103" s="207"/>
      <c r="G103" s="207"/>
      <c r="H103" s="207">
        <v>0</v>
      </c>
    </row>
    <row r="104" spans="1:8">
      <c r="A104" s="210" t="s">
        <v>575</v>
      </c>
      <c r="B104" s="215" t="s">
        <v>465</v>
      </c>
      <c r="C104" s="207"/>
      <c r="D104" s="207"/>
      <c r="E104" s="205">
        <v>0</v>
      </c>
      <c r="F104" s="207"/>
      <c r="G104" s="207"/>
      <c r="H104" s="207">
        <v>0</v>
      </c>
    </row>
    <row r="105" spans="1:8">
      <c r="A105" s="210" t="s">
        <v>576</v>
      </c>
      <c r="B105" s="215" t="s">
        <v>467</v>
      </c>
      <c r="C105" s="207"/>
      <c r="D105" s="207"/>
      <c r="E105" s="205">
        <v>0</v>
      </c>
      <c r="F105" s="207"/>
      <c r="G105" s="207"/>
      <c r="H105" s="207">
        <v>0</v>
      </c>
    </row>
    <row r="106" spans="1:8">
      <c r="A106" s="210" t="s">
        <v>577</v>
      </c>
      <c r="B106" s="215" t="s">
        <v>469</v>
      </c>
      <c r="C106" s="207"/>
      <c r="D106" s="207"/>
      <c r="E106" s="205">
        <v>0</v>
      </c>
      <c r="F106" s="207"/>
      <c r="G106" s="207"/>
      <c r="H106" s="207">
        <v>0</v>
      </c>
    </row>
    <row r="107" spans="1:8">
      <c r="A107" s="210" t="s">
        <v>578</v>
      </c>
      <c r="B107" s="215" t="s">
        <v>471</v>
      </c>
      <c r="C107" s="207">
        <v>0</v>
      </c>
      <c r="D107" s="207">
        <v>303838.55</v>
      </c>
      <c r="E107" s="205">
        <v>303838.55</v>
      </c>
      <c r="F107" s="207">
        <v>0</v>
      </c>
      <c r="G107" s="207">
        <v>0</v>
      </c>
      <c r="H107" s="207">
        <v>303838.55</v>
      </c>
    </row>
    <row r="108" spans="1:8">
      <c r="A108" s="164" t="s">
        <v>472</v>
      </c>
      <c r="B108" s="165"/>
      <c r="C108" s="206">
        <v>0</v>
      </c>
      <c r="D108" s="206">
        <v>1350000</v>
      </c>
      <c r="E108" s="206">
        <v>1350000</v>
      </c>
      <c r="F108" s="206">
        <v>845866.5</v>
      </c>
      <c r="G108" s="206">
        <v>845866.5</v>
      </c>
      <c r="H108" s="206">
        <v>504133.5</v>
      </c>
    </row>
    <row r="109" spans="1:8">
      <c r="A109" s="210" t="s">
        <v>579</v>
      </c>
      <c r="B109" s="215" t="s">
        <v>474</v>
      </c>
      <c r="C109" s="207">
        <v>0</v>
      </c>
      <c r="D109" s="207">
        <v>1350000</v>
      </c>
      <c r="E109" s="205">
        <v>1350000</v>
      </c>
      <c r="F109" s="207">
        <v>845866.5</v>
      </c>
      <c r="G109" s="207">
        <v>845866.5</v>
      </c>
      <c r="H109" s="207">
        <v>504133.5</v>
      </c>
    </row>
    <row r="110" spans="1:8">
      <c r="A110" s="210" t="s">
        <v>580</v>
      </c>
      <c r="B110" s="215" t="s">
        <v>476</v>
      </c>
      <c r="C110" s="207"/>
      <c r="D110" s="207"/>
      <c r="E110" s="205">
        <v>0</v>
      </c>
      <c r="F110" s="207"/>
      <c r="G110" s="207"/>
      <c r="H110" s="207">
        <v>0</v>
      </c>
    </row>
    <row r="111" spans="1:8">
      <c r="A111" s="210" t="s">
        <v>581</v>
      </c>
      <c r="B111" s="215" t="s">
        <v>478</v>
      </c>
      <c r="C111" s="207"/>
      <c r="D111" s="207"/>
      <c r="E111" s="205">
        <v>0</v>
      </c>
      <c r="F111" s="207"/>
      <c r="G111" s="207"/>
      <c r="H111" s="207">
        <v>0</v>
      </c>
    </row>
    <row r="112" spans="1:8">
      <c r="A112" s="210" t="s">
        <v>582</v>
      </c>
      <c r="B112" s="215" t="s">
        <v>480</v>
      </c>
      <c r="C112" s="207"/>
      <c r="D112" s="207"/>
      <c r="E112" s="205">
        <v>0</v>
      </c>
      <c r="F112" s="207"/>
      <c r="G112" s="207"/>
      <c r="H112" s="207">
        <v>0</v>
      </c>
    </row>
    <row r="113" spans="1:8">
      <c r="A113" s="210" t="s">
        <v>583</v>
      </c>
      <c r="B113" s="215" t="s">
        <v>482</v>
      </c>
      <c r="C113" s="207"/>
      <c r="D113" s="207"/>
      <c r="E113" s="205">
        <v>0</v>
      </c>
      <c r="F113" s="207"/>
      <c r="G113" s="207"/>
      <c r="H113" s="207">
        <v>0</v>
      </c>
    </row>
    <row r="114" spans="1:8">
      <c r="A114" s="210" t="s">
        <v>584</v>
      </c>
      <c r="B114" s="215" t="s">
        <v>484</v>
      </c>
      <c r="C114" s="207"/>
      <c r="D114" s="207"/>
      <c r="E114" s="205">
        <v>0</v>
      </c>
      <c r="F114" s="207"/>
      <c r="G114" s="207"/>
      <c r="H114" s="207">
        <v>0</v>
      </c>
    </row>
    <row r="115" spans="1:8">
      <c r="A115" s="212"/>
      <c r="B115" s="215" t="s">
        <v>485</v>
      </c>
      <c r="C115" s="207"/>
      <c r="D115" s="207"/>
      <c r="E115" s="205">
        <v>0</v>
      </c>
      <c r="F115" s="207"/>
      <c r="G115" s="207"/>
      <c r="H115" s="207">
        <v>0</v>
      </c>
    </row>
    <row r="116" spans="1:8">
      <c r="A116" s="212"/>
      <c r="B116" s="215" t="s">
        <v>486</v>
      </c>
      <c r="C116" s="207"/>
      <c r="D116" s="207"/>
      <c r="E116" s="205">
        <v>0</v>
      </c>
      <c r="F116" s="207"/>
      <c r="G116" s="207"/>
      <c r="H116" s="207">
        <v>0</v>
      </c>
    </row>
    <row r="117" spans="1:8">
      <c r="A117" s="210" t="s">
        <v>585</v>
      </c>
      <c r="B117" s="215" t="s">
        <v>488</v>
      </c>
      <c r="C117" s="207"/>
      <c r="D117" s="207"/>
      <c r="E117" s="205">
        <v>0</v>
      </c>
      <c r="F117" s="207"/>
      <c r="G117" s="207"/>
      <c r="H117" s="207">
        <v>0</v>
      </c>
    </row>
    <row r="118" spans="1:8">
      <c r="A118" s="164" t="s">
        <v>489</v>
      </c>
      <c r="B118" s="165"/>
      <c r="C118" s="206">
        <v>0</v>
      </c>
      <c r="D118" s="206">
        <v>0</v>
      </c>
      <c r="E118" s="206">
        <v>0</v>
      </c>
      <c r="F118" s="206">
        <v>0</v>
      </c>
      <c r="G118" s="206">
        <v>0</v>
      </c>
      <c r="H118" s="206">
        <v>0</v>
      </c>
    </row>
    <row r="119" spans="1:8">
      <c r="A119" s="210" t="s">
        <v>586</v>
      </c>
      <c r="B119" s="215" t="s">
        <v>491</v>
      </c>
      <c r="C119" s="207"/>
      <c r="D119" s="207"/>
      <c r="E119" s="205">
        <v>0</v>
      </c>
      <c r="F119" s="207"/>
      <c r="G119" s="207"/>
      <c r="H119" s="207">
        <v>0</v>
      </c>
    </row>
    <row r="120" spans="1:8">
      <c r="A120" s="210" t="s">
        <v>587</v>
      </c>
      <c r="B120" s="215" t="s">
        <v>493</v>
      </c>
      <c r="C120" s="207"/>
      <c r="D120" s="207"/>
      <c r="E120" s="205">
        <v>0</v>
      </c>
      <c r="F120" s="207"/>
      <c r="G120" s="207"/>
      <c r="H120" s="207">
        <v>0</v>
      </c>
    </row>
    <row r="121" spans="1:8">
      <c r="A121" s="210" t="s">
        <v>588</v>
      </c>
      <c r="B121" s="215" t="s">
        <v>495</v>
      </c>
      <c r="C121" s="207"/>
      <c r="D121" s="207"/>
      <c r="E121" s="205">
        <v>0</v>
      </c>
      <c r="F121" s="207"/>
      <c r="G121" s="207"/>
      <c r="H121" s="207">
        <v>0</v>
      </c>
    </row>
    <row r="122" spans="1:8">
      <c r="A122" s="210" t="s">
        <v>589</v>
      </c>
      <c r="B122" s="215" t="s">
        <v>497</v>
      </c>
      <c r="C122" s="207"/>
      <c r="D122" s="207"/>
      <c r="E122" s="205">
        <v>0</v>
      </c>
      <c r="F122" s="207"/>
      <c r="G122" s="207"/>
      <c r="H122" s="207">
        <v>0</v>
      </c>
    </row>
    <row r="123" spans="1:8">
      <c r="A123" s="210" t="s">
        <v>590</v>
      </c>
      <c r="B123" s="215" t="s">
        <v>499</v>
      </c>
      <c r="C123" s="207"/>
      <c r="D123" s="207"/>
      <c r="E123" s="205">
        <v>0</v>
      </c>
      <c r="F123" s="207"/>
      <c r="G123" s="207"/>
      <c r="H123" s="207">
        <v>0</v>
      </c>
    </row>
    <row r="124" spans="1:8">
      <c r="A124" s="210" t="s">
        <v>591</v>
      </c>
      <c r="B124" s="215" t="s">
        <v>501</v>
      </c>
      <c r="C124" s="207"/>
      <c r="D124" s="207"/>
      <c r="E124" s="205">
        <v>0</v>
      </c>
      <c r="F124" s="207"/>
      <c r="G124" s="207"/>
      <c r="H124" s="207">
        <v>0</v>
      </c>
    </row>
    <row r="125" spans="1:8">
      <c r="A125" s="210" t="s">
        <v>592</v>
      </c>
      <c r="B125" s="215" t="s">
        <v>503</v>
      </c>
      <c r="C125" s="207"/>
      <c r="D125" s="207"/>
      <c r="E125" s="205">
        <v>0</v>
      </c>
      <c r="F125" s="207"/>
      <c r="G125" s="207"/>
      <c r="H125" s="207">
        <v>0</v>
      </c>
    </row>
    <row r="126" spans="1:8">
      <c r="A126" s="210" t="s">
        <v>593</v>
      </c>
      <c r="B126" s="215" t="s">
        <v>505</v>
      </c>
      <c r="C126" s="207"/>
      <c r="D126" s="207"/>
      <c r="E126" s="205">
        <v>0</v>
      </c>
      <c r="F126" s="207"/>
      <c r="G126" s="207"/>
      <c r="H126" s="207">
        <v>0</v>
      </c>
    </row>
    <row r="127" spans="1:8">
      <c r="A127" s="210" t="s">
        <v>594</v>
      </c>
      <c r="B127" s="215" t="s">
        <v>507</v>
      </c>
      <c r="C127" s="207"/>
      <c r="D127" s="207"/>
      <c r="E127" s="205">
        <v>0</v>
      </c>
      <c r="F127" s="207"/>
      <c r="G127" s="207"/>
      <c r="H127" s="207">
        <v>0</v>
      </c>
    </row>
    <row r="128" spans="1:8">
      <c r="A128" s="164" t="s">
        <v>508</v>
      </c>
      <c r="B128" s="165"/>
      <c r="C128" s="206">
        <v>20000000</v>
      </c>
      <c r="D128" s="206">
        <v>12867806.07</v>
      </c>
      <c r="E128" s="206">
        <v>32867806.07</v>
      </c>
      <c r="F128" s="206">
        <v>7779463.9199999999</v>
      </c>
      <c r="G128" s="206">
        <v>7779463.9199999999</v>
      </c>
      <c r="H128" s="206">
        <v>25088342.149999999</v>
      </c>
    </row>
    <row r="129" spans="1:8">
      <c r="A129" s="210" t="s">
        <v>595</v>
      </c>
      <c r="B129" s="215" t="s">
        <v>510</v>
      </c>
      <c r="C129" s="207">
        <v>20000000</v>
      </c>
      <c r="D129" s="207">
        <v>12867806.07</v>
      </c>
      <c r="E129" s="205">
        <v>32867806.07</v>
      </c>
      <c r="F129" s="207">
        <v>7779463.9199999999</v>
      </c>
      <c r="G129" s="207">
        <v>7779463.9199999999</v>
      </c>
      <c r="H129" s="207">
        <v>25088342.149999999</v>
      </c>
    </row>
    <row r="130" spans="1:8">
      <c r="A130" s="210" t="s">
        <v>596</v>
      </c>
      <c r="B130" s="215" t="s">
        <v>512</v>
      </c>
      <c r="C130" s="207"/>
      <c r="D130" s="207"/>
      <c r="E130" s="205">
        <v>0</v>
      </c>
      <c r="F130" s="207"/>
      <c r="G130" s="207"/>
      <c r="H130" s="207">
        <v>0</v>
      </c>
    </row>
    <row r="131" spans="1:8">
      <c r="A131" s="210" t="s">
        <v>597</v>
      </c>
      <c r="B131" s="215" t="s">
        <v>514</v>
      </c>
      <c r="C131" s="207"/>
      <c r="D131" s="207"/>
      <c r="E131" s="205">
        <v>0</v>
      </c>
      <c r="F131" s="207"/>
      <c r="G131" s="207"/>
      <c r="H131" s="207">
        <v>0</v>
      </c>
    </row>
    <row r="132" spans="1:8">
      <c r="A132" s="164" t="s">
        <v>515</v>
      </c>
      <c r="B132" s="165"/>
      <c r="C132" s="206">
        <v>0</v>
      </c>
      <c r="D132" s="206">
        <v>0</v>
      </c>
      <c r="E132" s="206">
        <v>0</v>
      </c>
      <c r="F132" s="206">
        <v>0</v>
      </c>
      <c r="G132" s="206">
        <v>0</v>
      </c>
      <c r="H132" s="206">
        <v>0</v>
      </c>
    </row>
    <row r="133" spans="1:8">
      <c r="A133" s="210" t="s">
        <v>598</v>
      </c>
      <c r="B133" s="215" t="s">
        <v>517</v>
      </c>
      <c r="C133" s="207"/>
      <c r="D133" s="207"/>
      <c r="E133" s="205">
        <v>0</v>
      </c>
      <c r="F133" s="207"/>
      <c r="G133" s="207"/>
      <c r="H133" s="207">
        <v>0</v>
      </c>
    </row>
    <row r="134" spans="1:8">
      <c r="A134" s="210" t="s">
        <v>599</v>
      </c>
      <c r="B134" s="215" t="s">
        <v>519</v>
      </c>
      <c r="C134" s="207"/>
      <c r="D134" s="207"/>
      <c r="E134" s="205">
        <v>0</v>
      </c>
      <c r="F134" s="207"/>
      <c r="G134" s="207"/>
      <c r="H134" s="207">
        <v>0</v>
      </c>
    </row>
    <row r="135" spans="1:8">
      <c r="A135" s="210" t="s">
        <v>600</v>
      </c>
      <c r="B135" s="215" t="s">
        <v>521</v>
      </c>
      <c r="C135" s="207"/>
      <c r="D135" s="207"/>
      <c r="E135" s="205">
        <v>0</v>
      </c>
      <c r="F135" s="207"/>
      <c r="G135" s="207"/>
      <c r="H135" s="207">
        <v>0</v>
      </c>
    </row>
    <row r="136" spans="1:8">
      <c r="A136" s="210" t="s">
        <v>601</v>
      </c>
      <c r="B136" s="215" t="s">
        <v>523</v>
      </c>
      <c r="C136" s="207"/>
      <c r="D136" s="207"/>
      <c r="E136" s="205">
        <v>0</v>
      </c>
      <c r="F136" s="207"/>
      <c r="G136" s="207"/>
      <c r="H136" s="207">
        <v>0</v>
      </c>
    </row>
    <row r="137" spans="1:8">
      <c r="A137" s="210" t="s">
        <v>602</v>
      </c>
      <c r="B137" s="215" t="s">
        <v>525</v>
      </c>
      <c r="C137" s="207"/>
      <c r="D137" s="207"/>
      <c r="E137" s="205">
        <v>0</v>
      </c>
      <c r="F137" s="207"/>
      <c r="G137" s="207"/>
      <c r="H137" s="207">
        <v>0</v>
      </c>
    </row>
    <row r="138" spans="1:8">
      <c r="A138" s="210" t="s">
        <v>603</v>
      </c>
      <c r="B138" s="215" t="s">
        <v>527</v>
      </c>
      <c r="C138" s="207"/>
      <c r="D138" s="207"/>
      <c r="E138" s="205">
        <v>0</v>
      </c>
      <c r="F138" s="207"/>
      <c r="G138" s="207"/>
      <c r="H138" s="207">
        <v>0</v>
      </c>
    </row>
    <row r="139" spans="1:8">
      <c r="A139" s="210"/>
      <c r="B139" s="215" t="s">
        <v>528</v>
      </c>
      <c r="C139" s="207"/>
      <c r="D139" s="207"/>
      <c r="E139" s="205">
        <v>0</v>
      </c>
      <c r="F139" s="207"/>
      <c r="G139" s="207"/>
      <c r="H139" s="207">
        <v>0</v>
      </c>
    </row>
    <row r="140" spans="1:8">
      <c r="A140" s="210" t="s">
        <v>604</v>
      </c>
      <c r="B140" s="215" t="s">
        <v>530</v>
      </c>
      <c r="C140" s="207"/>
      <c r="D140" s="207"/>
      <c r="E140" s="205">
        <v>0</v>
      </c>
      <c r="F140" s="207"/>
      <c r="G140" s="207"/>
      <c r="H140" s="207">
        <v>0</v>
      </c>
    </row>
    <row r="141" spans="1:8">
      <c r="A141" s="164" t="s">
        <v>531</v>
      </c>
      <c r="B141" s="165"/>
      <c r="C141" s="206">
        <v>0</v>
      </c>
      <c r="D141" s="206">
        <v>0</v>
      </c>
      <c r="E141" s="206">
        <v>0</v>
      </c>
      <c r="F141" s="206">
        <v>0</v>
      </c>
      <c r="G141" s="206">
        <v>0</v>
      </c>
      <c r="H141" s="206">
        <v>0</v>
      </c>
    </row>
    <row r="142" spans="1:8">
      <c r="A142" s="210" t="s">
        <v>605</v>
      </c>
      <c r="B142" s="215" t="s">
        <v>533</v>
      </c>
      <c r="C142" s="207"/>
      <c r="D142" s="207"/>
      <c r="E142" s="205">
        <v>0</v>
      </c>
      <c r="F142" s="207"/>
      <c r="G142" s="207"/>
      <c r="H142" s="207">
        <v>0</v>
      </c>
    </row>
    <row r="143" spans="1:8">
      <c r="A143" s="210" t="s">
        <v>606</v>
      </c>
      <c r="B143" s="215" t="s">
        <v>535</v>
      </c>
      <c r="C143" s="207"/>
      <c r="D143" s="207"/>
      <c r="E143" s="205">
        <v>0</v>
      </c>
      <c r="F143" s="207"/>
      <c r="G143" s="207"/>
      <c r="H143" s="207">
        <v>0</v>
      </c>
    </row>
    <row r="144" spans="1:8">
      <c r="A144" s="210" t="s">
        <v>607</v>
      </c>
      <c r="B144" s="215" t="s">
        <v>537</v>
      </c>
      <c r="C144" s="207"/>
      <c r="D144" s="207"/>
      <c r="E144" s="205">
        <v>0</v>
      </c>
      <c r="F144" s="207"/>
      <c r="G144" s="207"/>
      <c r="H144" s="207">
        <v>0</v>
      </c>
    </row>
    <row r="145" spans="1:8">
      <c r="A145" s="164" t="s">
        <v>538</v>
      </c>
      <c r="B145" s="165"/>
      <c r="C145" s="206">
        <v>0</v>
      </c>
      <c r="D145" s="206">
        <v>0</v>
      </c>
      <c r="E145" s="206">
        <v>0</v>
      </c>
      <c r="F145" s="206">
        <v>0</v>
      </c>
      <c r="G145" s="206">
        <v>0</v>
      </c>
      <c r="H145" s="206">
        <v>0</v>
      </c>
    </row>
    <row r="146" spans="1:8">
      <c r="A146" s="210" t="s">
        <v>608</v>
      </c>
      <c r="B146" s="215" t="s">
        <v>540</v>
      </c>
      <c r="C146" s="207"/>
      <c r="D146" s="207"/>
      <c r="E146" s="205">
        <v>0</v>
      </c>
      <c r="F146" s="207"/>
      <c r="G146" s="207"/>
      <c r="H146" s="207">
        <v>0</v>
      </c>
    </row>
    <row r="147" spans="1:8">
      <c r="A147" s="210" t="s">
        <v>609</v>
      </c>
      <c r="B147" s="215" t="s">
        <v>542</v>
      </c>
      <c r="C147" s="207"/>
      <c r="D147" s="207"/>
      <c r="E147" s="205">
        <v>0</v>
      </c>
      <c r="F147" s="207"/>
      <c r="G147" s="207"/>
      <c r="H147" s="207">
        <v>0</v>
      </c>
    </row>
    <row r="148" spans="1:8">
      <c r="A148" s="210" t="s">
        <v>610</v>
      </c>
      <c r="B148" s="215" t="s">
        <v>544</v>
      </c>
      <c r="C148" s="207"/>
      <c r="D148" s="207"/>
      <c r="E148" s="205">
        <v>0</v>
      </c>
      <c r="F148" s="207"/>
      <c r="G148" s="207"/>
      <c r="H148" s="207">
        <v>0</v>
      </c>
    </row>
    <row r="149" spans="1:8">
      <c r="A149" s="210" t="s">
        <v>611</v>
      </c>
      <c r="B149" s="215" t="s">
        <v>546</v>
      </c>
      <c r="C149" s="207"/>
      <c r="D149" s="207"/>
      <c r="E149" s="205">
        <v>0</v>
      </c>
      <c r="F149" s="207"/>
      <c r="G149" s="207"/>
      <c r="H149" s="207">
        <v>0</v>
      </c>
    </row>
    <row r="150" spans="1:8">
      <c r="A150" s="210" t="s">
        <v>612</v>
      </c>
      <c r="B150" s="215" t="s">
        <v>548</v>
      </c>
      <c r="C150" s="207"/>
      <c r="D150" s="207"/>
      <c r="E150" s="205">
        <v>0</v>
      </c>
      <c r="F150" s="207"/>
      <c r="G150" s="207"/>
      <c r="H150" s="207">
        <v>0</v>
      </c>
    </row>
    <row r="151" spans="1:8">
      <c r="A151" s="210" t="s">
        <v>613</v>
      </c>
      <c r="B151" s="215" t="s">
        <v>550</v>
      </c>
      <c r="C151" s="207"/>
      <c r="D151" s="207"/>
      <c r="E151" s="205">
        <v>0</v>
      </c>
      <c r="F151" s="207"/>
      <c r="G151" s="207"/>
      <c r="H151" s="207">
        <v>0</v>
      </c>
    </row>
    <row r="152" spans="1:8">
      <c r="A152" s="210" t="s">
        <v>614</v>
      </c>
      <c r="B152" s="215" t="s">
        <v>552</v>
      </c>
      <c r="C152" s="207"/>
      <c r="D152" s="207"/>
      <c r="E152" s="205">
        <v>0</v>
      </c>
      <c r="F152" s="207"/>
      <c r="G152" s="207"/>
      <c r="H152" s="207">
        <v>0</v>
      </c>
    </row>
    <row r="153" spans="1:8" ht="5.0999999999999996" customHeight="1">
      <c r="A153" s="213"/>
      <c r="B153" s="216"/>
      <c r="C153" s="207"/>
      <c r="D153" s="207"/>
      <c r="E153" s="207"/>
      <c r="F153" s="207"/>
      <c r="G153" s="207"/>
      <c r="H153" s="207"/>
    </row>
    <row r="154" spans="1:8">
      <c r="A154" s="168" t="s">
        <v>615</v>
      </c>
      <c r="B154" s="169"/>
      <c r="C154" s="206">
        <v>123098142</v>
      </c>
      <c r="D154" s="206">
        <v>73231644.620000005</v>
      </c>
      <c r="E154" s="206">
        <v>196329786.62</v>
      </c>
      <c r="F154" s="206">
        <v>59935023.130000003</v>
      </c>
      <c r="G154" s="206">
        <v>59935023.130000003</v>
      </c>
      <c r="H154" s="206">
        <v>136394763.48999998</v>
      </c>
    </row>
    <row r="155" spans="1:8" ht="5.0999999999999996" customHeight="1">
      <c r="A155" s="218"/>
      <c r="B155" s="217"/>
      <c r="C155" s="208"/>
      <c r="D155" s="208"/>
      <c r="E155" s="208"/>
      <c r="F155" s="208"/>
      <c r="G155" s="208"/>
      <c r="H155" s="208"/>
    </row>
  </sheetData>
  <mergeCells count="25"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128:B128"/>
    <mergeCell ref="A132:B132"/>
    <mergeCell ref="A141:B141"/>
    <mergeCell ref="A145:B145"/>
    <mergeCell ref="A154:B154"/>
    <mergeCell ref="A13:B13"/>
    <mergeCell ref="A23:B23"/>
    <mergeCell ref="A33:B33"/>
    <mergeCell ref="A43:B43"/>
    <mergeCell ref="C2:G2"/>
    <mergeCell ref="A2:B2"/>
    <mergeCell ref="A1:H1"/>
    <mergeCell ref="A3:B3"/>
    <mergeCell ref="A4:B4"/>
    <mergeCell ref="A5:B5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6" sqref="G26"/>
    </sheetView>
  </sheetViews>
  <sheetFormatPr baseColWidth="10" defaultRowHeight="11.25"/>
  <cols>
    <col min="1" max="1" width="45.83203125" style="17" customWidth="1"/>
    <col min="2" max="7" width="16.83203125" style="17" customWidth="1"/>
    <col min="8" max="16384" width="12" style="17"/>
  </cols>
  <sheetData>
    <row r="1" spans="1:7" ht="56.1" customHeight="1">
      <c r="A1" s="132" t="s">
        <v>737</v>
      </c>
      <c r="B1" s="151"/>
      <c r="C1" s="151"/>
      <c r="D1" s="151"/>
      <c r="E1" s="151"/>
      <c r="F1" s="151"/>
      <c r="G1" s="170"/>
    </row>
    <row r="2" spans="1:7">
      <c r="A2" s="222"/>
      <c r="B2" s="171" t="s">
        <v>412</v>
      </c>
      <c r="C2" s="171"/>
      <c r="D2" s="171"/>
      <c r="E2" s="171"/>
      <c r="F2" s="171"/>
      <c r="G2" s="222"/>
    </row>
    <row r="3" spans="1:7" ht="22.5">
      <c r="A3" s="223" t="s">
        <v>0</v>
      </c>
      <c r="B3" s="224" t="s">
        <v>413</v>
      </c>
      <c r="C3" s="224" t="s">
        <v>358</v>
      </c>
      <c r="D3" s="224" t="s">
        <v>359</v>
      </c>
      <c r="E3" s="224" t="s">
        <v>317</v>
      </c>
      <c r="F3" s="224" t="s">
        <v>334</v>
      </c>
      <c r="G3" s="223" t="s">
        <v>616</v>
      </c>
    </row>
    <row r="4" spans="1:7">
      <c r="A4" s="225" t="s">
        <v>617</v>
      </c>
      <c r="B4" s="226"/>
      <c r="C4" s="226"/>
      <c r="D4" s="226"/>
      <c r="E4" s="226"/>
      <c r="F4" s="226"/>
      <c r="G4" s="226"/>
    </row>
    <row r="5" spans="1:7">
      <c r="A5" s="227" t="s">
        <v>618</v>
      </c>
      <c r="B5" s="219">
        <v>103098142</v>
      </c>
      <c r="C5" s="219">
        <v>58710000</v>
      </c>
      <c r="D5" s="219">
        <v>161808142</v>
      </c>
      <c r="E5" s="219">
        <v>51309692.710000001</v>
      </c>
      <c r="F5" s="219">
        <v>51309692.710000001</v>
      </c>
      <c r="G5" s="219">
        <v>110498449.28999999</v>
      </c>
    </row>
    <row r="6" spans="1:7">
      <c r="A6" s="228">
        <v>3112</v>
      </c>
      <c r="B6" s="220">
        <v>103098142</v>
      </c>
      <c r="C6" s="220">
        <v>0</v>
      </c>
      <c r="D6" s="220">
        <v>103098142</v>
      </c>
      <c r="E6" s="220">
        <v>51309692.710000001</v>
      </c>
      <c r="F6" s="220">
        <v>51309692.710000001</v>
      </c>
      <c r="G6" s="220">
        <v>51788449.289999999</v>
      </c>
    </row>
    <row r="7" spans="1:7">
      <c r="A7" s="228">
        <v>3112</v>
      </c>
      <c r="B7" s="220">
        <v>0</v>
      </c>
      <c r="C7" s="220">
        <v>58710000</v>
      </c>
      <c r="D7" s="220">
        <v>58710000</v>
      </c>
      <c r="E7" s="220">
        <v>0</v>
      </c>
      <c r="F7" s="220">
        <v>0</v>
      </c>
      <c r="G7" s="220">
        <v>58710000</v>
      </c>
    </row>
    <row r="8" spans="1:7">
      <c r="A8" s="228" t="s">
        <v>619</v>
      </c>
      <c r="B8" s="220"/>
      <c r="C8" s="220"/>
      <c r="D8" s="220">
        <v>0</v>
      </c>
      <c r="E8" s="220"/>
      <c r="F8" s="220"/>
      <c r="G8" s="220">
        <v>0</v>
      </c>
    </row>
    <row r="9" spans="1:7">
      <c r="A9" s="228" t="s">
        <v>620</v>
      </c>
      <c r="B9" s="220"/>
      <c r="C9" s="220"/>
      <c r="D9" s="220">
        <v>0</v>
      </c>
      <c r="E9" s="220"/>
      <c r="F9" s="220"/>
      <c r="G9" s="220">
        <v>0</v>
      </c>
    </row>
    <row r="10" spans="1:7">
      <c r="A10" s="228" t="s">
        <v>621</v>
      </c>
      <c r="B10" s="220"/>
      <c r="C10" s="220"/>
      <c r="D10" s="220">
        <v>0</v>
      </c>
      <c r="E10" s="220"/>
      <c r="F10" s="220"/>
      <c r="G10" s="220">
        <v>0</v>
      </c>
    </row>
    <row r="11" spans="1:7">
      <c r="A11" s="228" t="s">
        <v>622</v>
      </c>
      <c r="B11" s="220"/>
      <c r="C11" s="220"/>
      <c r="D11" s="220">
        <v>0</v>
      </c>
      <c r="E11" s="220"/>
      <c r="F11" s="220"/>
      <c r="G11" s="220">
        <v>0</v>
      </c>
    </row>
    <row r="12" spans="1:7">
      <c r="A12" s="228" t="s">
        <v>623</v>
      </c>
      <c r="B12" s="220"/>
      <c r="C12" s="220"/>
      <c r="D12" s="220">
        <v>0</v>
      </c>
      <c r="E12" s="220"/>
      <c r="F12" s="220"/>
      <c r="G12" s="220">
        <v>0</v>
      </c>
    </row>
    <row r="13" spans="1:7">
      <c r="A13" s="228"/>
      <c r="B13" s="220"/>
      <c r="C13" s="220"/>
      <c r="D13" s="220">
        <v>0</v>
      </c>
      <c r="E13" s="220"/>
      <c r="F13" s="220"/>
      <c r="G13" s="220">
        <v>0</v>
      </c>
    </row>
    <row r="14" spans="1:7" ht="5.0999999999999996" customHeight="1">
      <c r="A14" s="228"/>
      <c r="B14" s="220"/>
      <c r="C14" s="220"/>
      <c r="D14" s="220"/>
      <c r="E14" s="220"/>
      <c r="F14" s="220"/>
      <c r="G14" s="220"/>
    </row>
    <row r="15" spans="1:7">
      <c r="A15" s="229" t="s">
        <v>624</v>
      </c>
      <c r="B15" s="220"/>
      <c r="C15" s="220"/>
      <c r="D15" s="220"/>
      <c r="E15" s="220"/>
      <c r="F15" s="220"/>
      <c r="G15" s="220"/>
    </row>
    <row r="16" spans="1:7">
      <c r="A16" s="229" t="s">
        <v>625</v>
      </c>
      <c r="B16" s="219">
        <v>20000000</v>
      </c>
      <c r="C16" s="219">
        <v>14521644.619999999</v>
      </c>
      <c r="D16" s="219">
        <v>34521644.619999997</v>
      </c>
      <c r="E16" s="219">
        <v>8625330.4199999999</v>
      </c>
      <c r="F16" s="219">
        <v>8625330.4199999999</v>
      </c>
      <c r="G16" s="219">
        <v>25896314.199999996</v>
      </c>
    </row>
    <row r="17" spans="1:7">
      <c r="A17" s="228">
        <v>3112</v>
      </c>
      <c r="B17" s="220">
        <v>20000000</v>
      </c>
      <c r="C17" s="220">
        <v>14521644.619999999</v>
      </c>
      <c r="D17" s="220">
        <v>34521644.619999997</v>
      </c>
      <c r="E17" s="220">
        <v>8625330.4199999999</v>
      </c>
      <c r="F17" s="220">
        <v>8625330.4199999999</v>
      </c>
      <c r="G17" s="220">
        <v>25896314.199999996</v>
      </c>
    </row>
    <row r="18" spans="1:7">
      <c r="A18" s="228" t="s">
        <v>626</v>
      </c>
      <c r="B18" s="220"/>
      <c r="C18" s="220"/>
      <c r="D18" s="220">
        <v>0</v>
      </c>
      <c r="E18" s="220"/>
      <c r="F18" s="220"/>
      <c r="G18" s="220">
        <v>0</v>
      </c>
    </row>
    <row r="19" spans="1:7">
      <c r="A19" s="228" t="s">
        <v>619</v>
      </c>
      <c r="B19" s="220"/>
      <c r="C19" s="220"/>
      <c r="D19" s="220">
        <v>0</v>
      </c>
      <c r="E19" s="220"/>
      <c r="F19" s="220"/>
      <c r="G19" s="220">
        <v>0</v>
      </c>
    </row>
    <row r="20" spans="1:7">
      <c r="A20" s="228" t="s">
        <v>620</v>
      </c>
      <c r="B20" s="220"/>
      <c r="C20" s="220"/>
      <c r="D20" s="220">
        <v>0</v>
      </c>
      <c r="E20" s="220"/>
      <c r="F20" s="220"/>
      <c r="G20" s="220">
        <v>0</v>
      </c>
    </row>
    <row r="21" spans="1:7">
      <c r="A21" s="228" t="s">
        <v>621</v>
      </c>
      <c r="B21" s="220"/>
      <c r="C21" s="220"/>
      <c r="D21" s="220">
        <v>0</v>
      </c>
      <c r="E21" s="220"/>
      <c r="F21" s="220"/>
      <c r="G21" s="220">
        <v>0</v>
      </c>
    </row>
    <row r="22" spans="1:7">
      <c r="A22" s="228" t="s">
        <v>622</v>
      </c>
      <c r="B22" s="220"/>
      <c r="C22" s="220"/>
      <c r="D22" s="220">
        <v>0</v>
      </c>
      <c r="E22" s="220"/>
      <c r="F22" s="220"/>
      <c r="G22" s="220">
        <v>0</v>
      </c>
    </row>
    <row r="23" spans="1:7">
      <c r="A23" s="228" t="s">
        <v>623</v>
      </c>
      <c r="B23" s="220"/>
      <c r="C23" s="220"/>
      <c r="D23" s="220">
        <v>0</v>
      </c>
      <c r="E23" s="220"/>
      <c r="F23" s="220"/>
      <c r="G23" s="220">
        <v>0</v>
      </c>
    </row>
    <row r="24" spans="1:7">
      <c r="A24" s="228"/>
      <c r="B24" s="220"/>
      <c r="C24" s="220"/>
      <c r="D24" s="220">
        <v>0</v>
      </c>
      <c r="E24" s="220"/>
      <c r="F24" s="220"/>
      <c r="G24" s="220">
        <v>0</v>
      </c>
    </row>
    <row r="25" spans="1:7" ht="5.0999999999999996" customHeight="1">
      <c r="A25" s="230"/>
      <c r="B25" s="220"/>
      <c r="C25" s="220"/>
      <c r="D25" s="220"/>
      <c r="E25" s="220"/>
      <c r="F25" s="220"/>
      <c r="G25" s="220"/>
    </row>
    <row r="26" spans="1:7">
      <c r="A26" s="227" t="s">
        <v>615</v>
      </c>
      <c r="B26" s="219">
        <v>123098142</v>
      </c>
      <c r="C26" s="219">
        <v>73231644.620000005</v>
      </c>
      <c r="D26" s="219">
        <v>196329786.62</v>
      </c>
      <c r="E26" s="219">
        <v>59935023.130000003</v>
      </c>
      <c r="F26" s="219">
        <v>59935023.130000003</v>
      </c>
      <c r="G26" s="219">
        <v>136394763.48999998</v>
      </c>
    </row>
    <row r="27" spans="1:7" ht="5.0999999999999996" customHeight="1">
      <c r="A27" s="231"/>
      <c r="B27" s="221"/>
      <c r="C27" s="221"/>
      <c r="D27" s="221"/>
      <c r="E27" s="221"/>
      <c r="F27" s="221"/>
      <c r="G27" s="221"/>
    </row>
  </sheetData>
  <mergeCells count="2">
    <mergeCell ref="A1:G1"/>
    <mergeCell ref="B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E79" sqref="E79"/>
    </sheetView>
  </sheetViews>
  <sheetFormatPr baseColWidth="10" defaultRowHeight="11.25"/>
  <cols>
    <col min="1" max="1" width="5.83203125" style="17" customWidth="1"/>
    <col min="2" max="2" width="65.83203125" style="17" customWidth="1"/>
    <col min="3" max="8" width="17.83203125" style="17" customWidth="1"/>
    <col min="9" max="16384" width="12" style="17"/>
  </cols>
  <sheetData>
    <row r="1" spans="1:8" ht="45.95" customHeight="1">
      <c r="A1" s="132" t="s">
        <v>738</v>
      </c>
      <c r="B1" s="151"/>
      <c r="C1" s="151"/>
      <c r="D1" s="151"/>
      <c r="E1" s="151"/>
      <c r="F1" s="151"/>
      <c r="G1" s="151"/>
      <c r="H1" s="170"/>
    </row>
    <row r="2" spans="1:8" ht="12" customHeight="1">
      <c r="A2" s="172"/>
      <c r="B2" s="131"/>
      <c r="C2" s="138" t="s">
        <v>412</v>
      </c>
      <c r="D2" s="138"/>
      <c r="E2" s="138"/>
      <c r="F2" s="138"/>
      <c r="G2" s="138"/>
      <c r="H2" s="240"/>
    </row>
    <row r="3" spans="1:8" ht="22.5">
      <c r="A3" s="146" t="s">
        <v>0</v>
      </c>
      <c r="B3" s="148"/>
      <c r="C3" s="235" t="s">
        <v>413</v>
      </c>
      <c r="D3" s="235" t="s">
        <v>414</v>
      </c>
      <c r="E3" s="235" t="s">
        <v>415</v>
      </c>
      <c r="F3" s="235" t="s">
        <v>317</v>
      </c>
      <c r="G3" s="235" t="s">
        <v>334</v>
      </c>
      <c r="H3" s="234" t="s">
        <v>417</v>
      </c>
    </row>
    <row r="4" spans="1:8" ht="5.0999999999999996" customHeight="1">
      <c r="A4" s="241"/>
      <c r="B4" s="242"/>
      <c r="C4" s="236"/>
      <c r="D4" s="236"/>
      <c r="E4" s="236"/>
      <c r="F4" s="236"/>
      <c r="G4" s="236"/>
      <c r="H4" s="236"/>
    </row>
    <row r="5" spans="1:8" ht="12.75" customHeight="1">
      <c r="A5" s="173" t="s">
        <v>627</v>
      </c>
      <c r="B5" s="174"/>
      <c r="C5" s="232">
        <v>103098142</v>
      </c>
      <c r="D5" s="232">
        <v>58710000</v>
      </c>
      <c r="E5" s="232">
        <v>161808142</v>
      </c>
      <c r="F5" s="232">
        <v>51309692.710000001</v>
      </c>
      <c r="G5" s="232">
        <v>51309692.710000001</v>
      </c>
      <c r="H5" s="232">
        <v>110498449.28999999</v>
      </c>
    </row>
    <row r="6" spans="1:8" ht="12.75" customHeight="1">
      <c r="A6" s="166" t="s">
        <v>628</v>
      </c>
      <c r="B6" s="167"/>
      <c r="C6" s="232">
        <v>0</v>
      </c>
      <c r="D6" s="232">
        <v>0</v>
      </c>
      <c r="E6" s="232">
        <v>0</v>
      </c>
      <c r="F6" s="232">
        <v>0</v>
      </c>
      <c r="G6" s="232">
        <v>0</v>
      </c>
      <c r="H6" s="232">
        <v>0</v>
      </c>
    </row>
    <row r="7" spans="1:8">
      <c r="A7" s="243" t="s">
        <v>629</v>
      </c>
      <c r="B7" s="239" t="s">
        <v>630</v>
      </c>
      <c r="C7" s="233"/>
      <c r="D7" s="233"/>
      <c r="E7" s="233">
        <v>0</v>
      </c>
      <c r="F7" s="233"/>
      <c r="G7" s="233"/>
      <c r="H7" s="233">
        <v>0</v>
      </c>
    </row>
    <row r="8" spans="1:8">
      <c r="A8" s="243" t="s">
        <v>631</v>
      </c>
      <c r="B8" s="239" t="s">
        <v>632</v>
      </c>
      <c r="C8" s="233"/>
      <c r="D8" s="233"/>
      <c r="E8" s="233">
        <v>0</v>
      </c>
      <c r="F8" s="233"/>
      <c r="G8" s="233"/>
      <c r="H8" s="233">
        <v>0</v>
      </c>
    </row>
    <row r="9" spans="1:8">
      <c r="A9" s="243" t="s">
        <v>633</v>
      </c>
      <c r="B9" s="239" t="s">
        <v>634</v>
      </c>
      <c r="C9" s="233"/>
      <c r="D9" s="233"/>
      <c r="E9" s="233">
        <v>0</v>
      </c>
      <c r="F9" s="233"/>
      <c r="G9" s="233"/>
      <c r="H9" s="233">
        <v>0</v>
      </c>
    </row>
    <row r="10" spans="1:8">
      <c r="A10" s="243" t="s">
        <v>635</v>
      </c>
      <c r="B10" s="239" t="s">
        <v>636</v>
      </c>
      <c r="C10" s="233"/>
      <c r="D10" s="233"/>
      <c r="E10" s="233">
        <v>0</v>
      </c>
      <c r="F10" s="233"/>
      <c r="G10" s="233"/>
      <c r="H10" s="233">
        <v>0</v>
      </c>
    </row>
    <row r="11" spans="1:8">
      <c r="A11" s="243" t="s">
        <v>637</v>
      </c>
      <c r="B11" s="239" t="s">
        <v>638</v>
      </c>
      <c r="C11" s="233"/>
      <c r="D11" s="233"/>
      <c r="E11" s="233">
        <v>0</v>
      </c>
      <c r="F11" s="233"/>
      <c r="G11" s="233"/>
      <c r="H11" s="233">
        <v>0</v>
      </c>
    </row>
    <row r="12" spans="1:8">
      <c r="A12" s="243" t="s">
        <v>639</v>
      </c>
      <c r="B12" s="239" t="s">
        <v>640</v>
      </c>
      <c r="C12" s="233"/>
      <c r="D12" s="233"/>
      <c r="E12" s="233">
        <v>0</v>
      </c>
      <c r="F12" s="233"/>
      <c r="G12" s="233"/>
      <c r="H12" s="233">
        <v>0</v>
      </c>
    </row>
    <row r="13" spans="1:8">
      <c r="A13" s="243" t="s">
        <v>641</v>
      </c>
      <c r="B13" s="239" t="s">
        <v>642</v>
      </c>
      <c r="C13" s="233"/>
      <c r="D13" s="233"/>
      <c r="E13" s="233">
        <v>0</v>
      </c>
      <c r="F13" s="233"/>
      <c r="G13" s="233"/>
      <c r="H13" s="233">
        <v>0</v>
      </c>
    </row>
    <row r="14" spans="1:8">
      <c r="A14" s="243" t="s">
        <v>643</v>
      </c>
      <c r="B14" s="239" t="s">
        <v>644</v>
      </c>
      <c r="C14" s="233"/>
      <c r="D14" s="233"/>
      <c r="E14" s="233">
        <v>0</v>
      </c>
      <c r="F14" s="233"/>
      <c r="G14" s="233"/>
      <c r="H14" s="233">
        <v>0</v>
      </c>
    </row>
    <row r="15" spans="1:8" ht="5.0999999999999996" customHeight="1">
      <c r="A15" s="244"/>
      <c r="B15" s="238"/>
      <c r="C15" s="232"/>
      <c r="D15" s="232"/>
      <c r="E15" s="232"/>
      <c r="F15" s="232"/>
      <c r="G15" s="232"/>
      <c r="H15" s="232"/>
    </row>
    <row r="16" spans="1:8" ht="12.75">
      <c r="A16" s="166" t="s">
        <v>645</v>
      </c>
      <c r="B16" s="175"/>
      <c r="C16" s="232">
        <v>103098142</v>
      </c>
      <c r="D16" s="232">
        <v>58710000</v>
      </c>
      <c r="E16" s="232">
        <v>161808142</v>
      </c>
      <c r="F16" s="232">
        <v>51309692.710000001</v>
      </c>
      <c r="G16" s="232">
        <v>51309692.710000001</v>
      </c>
      <c r="H16" s="232">
        <v>110498449.28999999</v>
      </c>
    </row>
    <row r="17" spans="1:8">
      <c r="A17" s="243" t="s">
        <v>646</v>
      </c>
      <c r="B17" s="239" t="s">
        <v>647</v>
      </c>
      <c r="C17" s="233"/>
      <c r="D17" s="233"/>
      <c r="E17" s="233">
        <v>0</v>
      </c>
      <c r="F17" s="233"/>
      <c r="G17" s="233"/>
      <c r="H17" s="233">
        <v>0</v>
      </c>
    </row>
    <row r="18" spans="1:8">
      <c r="A18" s="243" t="s">
        <v>648</v>
      </c>
      <c r="B18" s="239" t="s">
        <v>649</v>
      </c>
      <c r="C18" s="233">
        <v>103098142</v>
      </c>
      <c r="D18" s="233">
        <v>58710000</v>
      </c>
      <c r="E18" s="233">
        <v>161808142</v>
      </c>
      <c r="F18" s="233">
        <v>51309692.710000001</v>
      </c>
      <c r="G18" s="233">
        <v>51309692.710000001</v>
      </c>
      <c r="H18" s="233">
        <v>110498449.28999999</v>
      </c>
    </row>
    <row r="19" spans="1:8">
      <c r="A19" s="243" t="s">
        <v>650</v>
      </c>
      <c r="B19" s="239" t="s">
        <v>651</v>
      </c>
      <c r="C19" s="233"/>
      <c r="D19" s="233"/>
      <c r="E19" s="233">
        <v>0</v>
      </c>
      <c r="F19" s="233"/>
      <c r="G19" s="233"/>
      <c r="H19" s="233">
        <v>0</v>
      </c>
    </row>
    <row r="20" spans="1:8">
      <c r="A20" s="243" t="s">
        <v>652</v>
      </c>
      <c r="B20" s="239" t="s">
        <v>653</v>
      </c>
      <c r="C20" s="233"/>
      <c r="D20" s="233"/>
      <c r="E20" s="233">
        <v>0</v>
      </c>
      <c r="F20" s="233"/>
      <c r="G20" s="233"/>
      <c r="H20" s="233">
        <v>0</v>
      </c>
    </row>
    <row r="21" spans="1:8">
      <c r="A21" s="243" t="s">
        <v>654</v>
      </c>
      <c r="B21" s="239" t="s">
        <v>655</v>
      </c>
      <c r="C21" s="233"/>
      <c r="D21" s="233"/>
      <c r="E21" s="233">
        <v>0</v>
      </c>
      <c r="F21" s="233"/>
      <c r="G21" s="233"/>
      <c r="H21" s="233">
        <v>0</v>
      </c>
    </row>
    <row r="22" spans="1:8">
      <c r="A22" s="243" t="s">
        <v>656</v>
      </c>
      <c r="B22" s="239" t="s">
        <v>657</v>
      </c>
      <c r="C22" s="233"/>
      <c r="D22" s="233"/>
      <c r="E22" s="233">
        <v>0</v>
      </c>
      <c r="F22" s="233"/>
      <c r="G22" s="233"/>
      <c r="H22" s="233">
        <v>0</v>
      </c>
    </row>
    <row r="23" spans="1:8">
      <c r="A23" s="243" t="s">
        <v>658</v>
      </c>
      <c r="B23" s="239" t="s">
        <v>659</v>
      </c>
      <c r="C23" s="233"/>
      <c r="D23" s="233"/>
      <c r="E23" s="233">
        <v>0</v>
      </c>
      <c r="F23" s="233"/>
      <c r="G23" s="233"/>
      <c r="H23" s="233">
        <v>0</v>
      </c>
    </row>
    <row r="24" spans="1:8" ht="5.0999999999999996" customHeight="1">
      <c r="A24" s="244"/>
      <c r="B24" s="238"/>
      <c r="C24" s="232"/>
      <c r="D24" s="232"/>
      <c r="E24" s="232"/>
      <c r="F24" s="232"/>
      <c r="G24" s="232"/>
      <c r="H24" s="232"/>
    </row>
    <row r="25" spans="1:8" ht="12.75">
      <c r="A25" s="166" t="s">
        <v>660</v>
      </c>
      <c r="B25" s="175"/>
      <c r="C25" s="232">
        <v>0</v>
      </c>
      <c r="D25" s="232">
        <v>0</v>
      </c>
      <c r="E25" s="232">
        <v>0</v>
      </c>
      <c r="F25" s="232">
        <v>0</v>
      </c>
      <c r="G25" s="232">
        <v>0</v>
      </c>
      <c r="H25" s="232">
        <v>0</v>
      </c>
    </row>
    <row r="26" spans="1:8">
      <c r="A26" s="243" t="s">
        <v>661</v>
      </c>
      <c r="B26" s="239" t="s">
        <v>662</v>
      </c>
      <c r="C26" s="233"/>
      <c r="D26" s="233"/>
      <c r="E26" s="233">
        <v>0</v>
      </c>
      <c r="F26" s="233"/>
      <c r="G26" s="233"/>
      <c r="H26" s="233">
        <v>0</v>
      </c>
    </row>
    <row r="27" spans="1:8">
      <c r="A27" s="243" t="s">
        <v>663</v>
      </c>
      <c r="B27" s="239" t="s">
        <v>664</v>
      </c>
      <c r="C27" s="233"/>
      <c r="D27" s="233"/>
      <c r="E27" s="233">
        <v>0</v>
      </c>
      <c r="F27" s="233"/>
      <c r="G27" s="233"/>
      <c r="H27" s="233">
        <v>0</v>
      </c>
    </row>
    <row r="28" spans="1:8">
      <c r="A28" s="243" t="s">
        <v>665</v>
      </c>
      <c r="B28" s="239" t="s">
        <v>666</v>
      </c>
      <c r="C28" s="233"/>
      <c r="D28" s="233"/>
      <c r="E28" s="233">
        <v>0</v>
      </c>
      <c r="F28" s="233"/>
      <c r="G28" s="233"/>
      <c r="H28" s="233">
        <v>0</v>
      </c>
    </row>
    <row r="29" spans="1:8">
      <c r="A29" s="243" t="s">
        <v>667</v>
      </c>
      <c r="B29" s="239" t="s">
        <v>668</v>
      </c>
      <c r="C29" s="233"/>
      <c r="D29" s="233"/>
      <c r="E29" s="233">
        <v>0</v>
      </c>
      <c r="F29" s="233"/>
      <c r="G29" s="233"/>
      <c r="H29" s="233">
        <v>0</v>
      </c>
    </row>
    <row r="30" spans="1:8">
      <c r="A30" s="243" t="s">
        <v>669</v>
      </c>
      <c r="B30" s="239" t="s">
        <v>670</v>
      </c>
      <c r="C30" s="233"/>
      <c r="D30" s="233"/>
      <c r="E30" s="233">
        <v>0</v>
      </c>
      <c r="F30" s="233"/>
      <c r="G30" s="233"/>
      <c r="H30" s="233">
        <v>0</v>
      </c>
    </row>
    <row r="31" spans="1:8">
      <c r="A31" s="243" t="s">
        <v>671</v>
      </c>
      <c r="B31" s="239" t="s">
        <v>672</v>
      </c>
      <c r="C31" s="233"/>
      <c r="D31" s="233"/>
      <c r="E31" s="233">
        <v>0</v>
      </c>
      <c r="F31" s="233"/>
      <c r="G31" s="233"/>
      <c r="H31" s="233">
        <v>0</v>
      </c>
    </row>
    <row r="32" spans="1:8">
      <c r="A32" s="243" t="s">
        <v>673</v>
      </c>
      <c r="B32" s="239" t="s">
        <v>674</v>
      </c>
      <c r="C32" s="233"/>
      <c r="D32" s="233"/>
      <c r="E32" s="233">
        <v>0</v>
      </c>
      <c r="F32" s="233"/>
      <c r="G32" s="233"/>
      <c r="H32" s="233">
        <v>0</v>
      </c>
    </row>
    <row r="33" spans="1:8">
      <c r="A33" s="243" t="s">
        <v>675</v>
      </c>
      <c r="B33" s="239" t="s">
        <v>676</v>
      </c>
      <c r="C33" s="233"/>
      <c r="D33" s="233"/>
      <c r="E33" s="233">
        <v>0</v>
      </c>
      <c r="F33" s="233"/>
      <c r="G33" s="233"/>
      <c r="H33" s="233">
        <v>0</v>
      </c>
    </row>
    <row r="34" spans="1:8">
      <c r="A34" s="243" t="s">
        <v>677</v>
      </c>
      <c r="B34" s="239" t="s">
        <v>678</v>
      </c>
      <c r="C34" s="233"/>
      <c r="D34" s="233"/>
      <c r="E34" s="233">
        <v>0</v>
      </c>
      <c r="F34" s="233"/>
      <c r="G34" s="233"/>
      <c r="H34" s="233">
        <v>0</v>
      </c>
    </row>
    <row r="35" spans="1:8" ht="5.0999999999999996" customHeight="1">
      <c r="A35" s="244"/>
      <c r="B35" s="238"/>
      <c r="C35" s="232"/>
      <c r="D35" s="232"/>
      <c r="E35" s="232"/>
      <c r="F35" s="232"/>
      <c r="G35" s="232"/>
      <c r="H35" s="232"/>
    </row>
    <row r="36" spans="1:8" ht="12.75">
      <c r="A36" s="166" t="s">
        <v>679</v>
      </c>
      <c r="B36" s="175"/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</row>
    <row r="37" spans="1:8">
      <c r="A37" s="243" t="s">
        <v>680</v>
      </c>
      <c r="B37" s="239" t="s">
        <v>681</v>
      </c>
      <c r="C37" s="233"/>
      <c r="D37" s="233"/>
      <c r="E37" s="233">
        <v>0</v>
      </c>
      <c r="F37" s="233"/>
      <c r="G37" s="233"/>
      <c r="H37" s="233">
        <v>0</v>
      </c>
    </row>
    <row r="38" spans="1:8" ht="22.5">
      <c r="A38" s="243" t="s">
        <v>682</v>
      </c>
      <c r="B38" s="245" t="s">
        <v>683</v>
      </c>
      <c r="C38" s="233"/>
      <c r="D38" s="233"/>
      <c r="E38" s="233">
        <v>0</v>
      </c>
      <c r="F38" s="233"/>
      <c r="G38" s="233"/>
      <c r="H38" s="233">
        <v>0</v>
      </c>
    </row>
    <row r="39" spans="1:8">
      <c r="A39" s="243" t="s">
        <v>684</v>
      </c>
      <c r="B39" s="239" t="s">
        <v>685</v>
      </c>
      <c r="C39" s="233"/>
      <c r="D39" s="233"/>
      <c r="E39" s="233">
        <v>0</v>
      </c>
      <c r="F39" s="233"/>
      <c r="G39" s="233"/>
      <c r="H39" s="233">
        <v>0</v>
      </c>
    </row>
    <row r="40" spans="1:8">
      <c r="A40" s="243" t="s">
        <v>686</v>
      </c>
      <c r="B40" s="239" t="s">
        <v>687</v>
      </c>
      <c r="C40" s="233"/>
      <c r="D40" s="233"/>
      <c r="E40" s="233">
        <v>0</v>
      </c>
      <c r="F40" s="233"/>
      <c r="G40" s="233"/>
      <c r="H40" s="233">
        <v>0</v>
      </c>
    </row>
    <row r="41" spans="1:8" ht="5.0999999999999996" customHeight="1">
      <c r="A41" s="244"/>
      <c r="B41" s="238"/>
      <c r="C41" s="232"/>
      <c r="D41" s="232"/>
      <c r="E41" s="232"/>
      <c r="F41" s="232"/>
      <c r="G41" s="232"/>
      <c r="H41" s="232"/>
    </row>
    <row r="42" spans="1:8" ht="12.75">
      <c r="A42" s="166" t="s">
        <v>688</v>
      </c>
      <c r="B42" s="175"/>
      <c r="C42" s="232">
        <v>20000000</v>
      </c>
      <c r="D42" s="232">
        <v>14521644.619999999</v>
      </c>
      <c r="E42" s="232">
        <v>34521644.619999997</v>
      </c>
      <c r="F42" s="232">
        <v>8625330.4199999999</v>
      </c>
      <c r="G42" s="232">
        <v>8625330.4199999999</v>
      </c>
      <c r="H42" s="232">
        <v>25896314.199999996</v>
      </c>
    </row>
    <row r="43" spans="1:8" ht="12.75">
      <c r="A43" s="166" t="s">
        <v>628</v>
      </c>
      <c r="B43" s="175"/>
      <c r="C43" s="232">
        <v>0</v>
      </c>
      <c r="D43" s="232">
        <v>0</v>
      </c>
      <c r="E43" s="232">
        <v>0</v>
      </c>
      <c r="F43" s="232">
        <v>0</v>
      </c>
      <c r="G43" s="232">
        <v>0</v>
      </c>
      <c r="H43" s="232">
        <v>0</v>
      </c>
    </row>
    <row r="44" spans="1:8">
      <c r="A44" s="243" t="s">
        <v>689</v>
      </c>
      <c r="B44" s="239" t="s">
        <v>630</v>
      </c>
      <c r="C44" s="233"/>
      <c r="D44" s="233"/>
      <c r="E44" s="233">
        <v>0</v>
      </c>
      <c r="F44" s="233"/>
      <c r="G44" s="233"/>
      <c r="H44" s="233">
        <v>0</v>
      </c>
    </row>
    <row r="45" spans="1:8">
      <c r="A45" s="243" t="s">
        <v>690</v>
      </c>
      <c r="B45" s="239" t="s">
        <v>632</v>
      </c>
      <c r="C45" s="233"/>
      <c r="D45" s="233"/>
      <c r="E45" s="233">
        <v>0</v>
      </c>
      <c r="F45" s="233"/>
      <c r="G45" s="233"/>
      <c r="H45" s="233">
        <v>0</v>
      </c>
    </row>
    <row r="46" spans="1:8">
      <c r="A46" s="243" t="s">
        <v>691</v>
      </c>
      <c r="B46" s="239" t="s">
        <v>634</v>
      </c>
      <c r="C46" s="233"/>
      <c r="D46" s="233"/>
      <c r="E46" s="233">
        <v>0</v>
      </c>
      <c r="F46" s="233"/>
      <c r="G46" s="233"/>
      <c r="H46" s="233">
        <v>0</v>
      </c>
    </row>
    <row r="47" spans="1:8">
      <c r="A47" s="243" t="s">
        <v>692</v>
      </c>
      <c r="B47" s="239" t="s">
        <v>636</v>
      </c>
      <c r="C47" s="233"/>
      <c r="D47" s="233"/>
      <c r="E47" s="233">
        <v>0</v>
      </c>
      <c r="F47" s="233"/>
      <c r="G47" s="233"/>
      <c r="H47" s="233">
        <v>0</v>
      </c>
    </row>
    <row r="48" spans="1:8">
      <c r="A48" s="243" t="s">
        <v>693</v>
      </c>
      <c r="B48" s="239" t="s">
        <v>638</v>
      </c>
      <c r="C48" s="233"/>
      <c r="D48" s="233"/>
      <c r="E48" s="233">
        <v>0</v>
      </c>
      <c r="F48" s="233"/>
      <c r="G48" s="233"/>
      <c r="H48" s="233">
        <v>0</v>
      </c>
    </row>
    <row r="49" spans="1:8">
      <c r="A49" s="243" t="s">
        <v>694</v>
      </c>
      <c r="B49" s="239" t="s">
        <v>640</v>
      </c>
      <c r="C49" s="233"/>
      <c r="D49" s="233"/>
      <c r="E49" s="233">
        <v>0</v>
      </c>
      <c r="F49" s="233"/>
      <c r="G49" s="233"/>
      <c r="H49" s="233">
        <v>0</v>
      </c>
    </row>
    <row r="50" spans="1:8">
      <c r="A50" s="243" t="s">
        <v>695</v>
      </c>
      <c r="B50" s="239" t="s">
        <v>642</v>
      </c>
      <c r="C50" s="233"/>
      <c r="D50" s="233"/>
      <c r="E50" s="233">
        <v>0</v>
      </c>
      <c r="F50" s="233"/>
      <c r="G50" s="233"/>
      <c r="H50" s="233">
        <v>0</v>
      </c>
    </row>
    <row r="51" spans="1:8">
      <c r="A51" s="243" t="s">
        <v>696</v>
      </c>
      <c r="B51" s="239" t="s">
        <v>644</v>
      </c>
      <c r="C51" s="233"/>
      <c r="D51" s="233"/>
      <c r="E51" s="233">
        <v>0</v>
      </c>
      <c r="F51" s="233"/>
      <c r="G51" s="233"/>
      <c r="H51" s="233">
        <v>0</v>
      </c>
    </row>
    <row r="52" spans="1:8" ht="5.0999999999999996" customHeight="1">
      <c r="A52" s="244"/>
      <c r="B52" s="238"/>
      <c r="C52" s="232"/>
      <c r="D52" s="232"/>
      <c r="E52" s="232"/>
      <c r="F52" s="232"/>
      <c r="G52" s="232"/>
      <c r="H52" s="232"/>
    </row>
    <row r="53" spans="1:8" ht="12.75">
      <c r="A53" s="166" t="s">
        <v>645</v>
      </c>
      <c r="B53" s="175"/>
      <c r="C53" s="232">
        <v>20000000</v>
      </c>
      <c r="D53" s="232">
        <v>14521644.619999999</v>
      </c>
      <c r="E53" s="232">
        <v>34521644.619999997</v>
      </c>
      <c r="F53" s="232">
        <v>8625330.4199999999</v>
      </c>
      <c r="G53" s="232">
        <v>8625330.4199999999</v>
      </c>
      <c r="H53" s="232">
        <v>25896314.199999996</v>
      </c>
    </row>
    <row r="54" spans="1:8">
      <c r="A54" s="243" t="s">
        <v>697</v>
      </c>
      <c r="B54" s="239" t="s">
        <v>647</v>
      </c>
      <c r="C54" s="233"/>
      <c r="D54" s="233"/>
      <c r="E54" s="233">
        <v>0</v>
      </c>
      <c r="F54" s="233"/>
      <c r="G54" s="233"/>
      <c r="H54" s="233">
        <v>0</v>
      </c>
    </row>
    <row r="55" spans="1:8">
      <c r="A55" s="243" t="s">
        <v>698</v>
      </c>
      <c r="B55" s="239" t="s">
        <v>649</v>
      </c>
      <c r="C55" s="233">
        <v>20000000</v>
      </c>
      <c r="D55" s="233">
        <v>14521644.619999999</v>
      </c>
      <c r="E55" s="233">
        <v>34521644.619999997</v>
      </c>
      <c r="F55" s="233">
        <v>8625330.4199999999</v>
      </c>
      <c r="G55" s="233">
        <v>8625330.4199999999</v>
      </c>
      <c r="H55" s="233">
        <v>25896314.199999996</v>
      </c>
    </row>
    <row r="56" spans="1:8">
      <c r="A56" s="243" t="s">
        <v>699</v>
      </c>
      <c r="B56" s="239" t="s">
        <v>651</v>
      </c>
      <c r="C56" s="233"/>
      <c r="D56" s="233"/>
      <c r="E56" s="233">
        <v>0</v>
      </c>
      <c r="F56" s="233"/>
      <c r="G56" s="233"/>
      <c r="H56" s="233">
        <v>0</v>
      </c>
    </row>
    <row r="57" spans="1:8">
      <c r="A57" s="243" t="s">
        <v>700</v>
      </c>
      <c r="B57" s="239" t="s">
        <v>653</v>
      </c>
      <c r="C57" s="233"/>
      <c r="D57" s="233"/>
      <c r="E57" s="233">
        <v>0</v>
      </c>
      <c r="F57" s="233"/>
      <c r="G57" s="233"/>
      <c r="H57" s="233">
        <v>0</v>
      </c>
    </row>
    <row r="58" spans="1:8">
      <c r="A58" s="243" t="s">
        <v>701</v>
      </c>
      <c r="B58" s="239" t="s">
        <v>655</v>
      </c>
      <c r="C58" s="233"/>
      <c r="D58" s="233"/>
      <c r="E58" s="233">
        <v>0</v>
      </c>
      <c r="F58" s="233"/>
      <c r="G58" s="233"/>
      <c r="H58" s="233">
        <v>0</v>
      </c>
    </row>
    <row r="59" spans="1:8">
      <c r="A59" s="243" t="s">
        <v>702</v>
      </c>
      <c r="B59" s="239" t="s">
        <v>657</v>
      </c>
      <c r="C59" s="233"/>
      <c r="D59" s="233"/>
      <c r="E59" s="233">
        <v>0</v>
      </c>
      <c r="F59" s="233"/>
      <c r="G59" s="233"/>
      <c r="H59" s="233">
        <v>0</v>
      </c>
    </row>
    <row r="60" spans="1:8">
      <c r="A60" s="243" t="s">
        <v>703</v>
      </c>
      <c r="B60" s="239" t="s">
        <v>659</v>
      </c>
      <c r="C60" s="233"/>
      <c r="D60" s="233"/>
      <c r="E60" s="233">
        <v>0</v>
      </c>
      <c r="F60" s="233"/>
      <c r="G60" s="233"/>
      <c r="H60" s="233">
        <v>0</v>
      </c>
    </row>
    <row r="61" spans="1:8" ht="5.0999999999999996" customHeight="1">
      <c r="A61" s="244"/>
      <c r="B61" s="238"/>
      <c r="C61" s="232"/>
      <c r="D61" s="232"/>
      <c r="E61" s="232"/>
      <c r="F61" s="232"/>
      <c r="G61" s="232"/>
      <c r="H61" s="232"/>
    </row>
    <row r="62" spans="1:8" ht="12.75">
      <c r="A62" s="166" t="s">
        <v>660</v>
      </c>
      <c r="B62" s="175"/>
      <c r="C62" s="232">
        <v>0</v>
      </c>
      <c r="D62" s="232">
        <v>0</v>
      </c>
      <c r="E62" s="232">
        <v>0</v>
      </c>
      <c r="F62" s="232">
        <v>0</v>
      </c>
      <c r="G62" s="232">
        <v>0</v>
      </c>
      <c r="H62" s="232">
        <v>0</v>
      </c>
    </row>
    <row r="63" spans="1:8">
      <c r="A63" s="243" t="s">
        <v>704</v>
      </c>
      <c r="B63" s="239" t="s">
        <v>662</v>
      </c>
      <c r="C63" s="233"/>
      <c r="D63" s="233"/>
      <c r="E63" s="233">
        <v>0</v>
      </c>
      <c r="F63" s="233"/>
      <c r="G63" s="233"/>
      <c r="H63" s="233">
        <v>0</v>
      </c>
    </row>
    <row r="64" spans="1:8">
      <c r="A64" s="243" t="s">
        <v>705</v>
      </c>
      <c r="B64" s="239" t="s">
        <v>664</v>
      </c>
      <c r="C64" s="233"/>
      <c r="D64" s="233"/>
      <c r="E64" s="233">
        <v>0</v>
      </c>
      <c r="F64" s="233"/>
      <c r="G64" s="233"/>
      <c r="H64" s="233">
        <v>0</v>
      </c>
    </row>
    <row r="65" spans="1:8">
      <c r="A65" s="243" t="s">
        <v>706</v>
      </c>
      <c r="B65" s="239" t="s">
        <v>666</v>
      </c>
      <c r="C65" s="233"/>
      <c r="D65" s="233"/>
      <c r="E65" s="233">
        <v>0</v>
      </c>
      <c r="F65" s="233"/>
      <c r="G65" s="233"/>
      <c r="H65" s="233">
        <v>0</v>
      </c>
    </row>
    <row r="66" spans="1:8">
      <c r="A66" s="243" t="s">
        <v>707</v>
      </c>
      <c r="B66" s="239" t="s">
        <v>668</v>
      </c>
      <c r="C66" s="233"/>
      <c r="D66" s="233"/>
      <c r="E66" s="233">
        <v>0</v>
      </c>
      <c r="F66" s="233"/>
      <c r="G66" s="233"/>
      <c r="H66" s="233">
        <v>0</v>
      </c>
    </row>
    <row r="67" spans="1:8">
      <c r="A67" s="243" t="s">
        <v>708</v>
      </c>
      <c r="B67" s="239" t="s">
        <v>670</v>
      </c>
      <c r="C67" s="233"/>
      <c r="D67" s="233"/>
      <c r="E67" s="233">
        <v>0</v>
      </c>
      <c r="F67" s="233"/>
      <c r="G67" s="233"/>
      <c r="H67" s="233">
        <v>0</v>
      </c>
    </row>
    <row r="68" spans="1:8">
      <c r="A68" s="243" t="s">
        <v>709</v>
      </c>
      <c r="B68" s="239" t="s">
        <v>672</v>
      </c>
      <c r="C68" s="233"/>
      <c r="D68" s="233"/>
      <c r="E68" s="233">
        <v>0</v>
      </c>
      <c r="F68" s="233"/>
      <c r="G68" s="233"/>
      <c r="H68" s="233">
        <v>0</v>
      </c>
    </row>
    <row r="69" spans="1:8">
      <c r="A69" s="243" t="s">
        <v>710</v>
      </c>
      <c r="B69" s="239" t="s">
        <v>674</v>
      </c>
      <c r="C69" s="233"/>
      <c r="D69" s="233"/>
      <c r="E69" s="233">
        <v>0</v>
      </c>
      <c r="F69" s="233"/>
      <c r="G69" s="233"/>
      <c r="H69" s="233">
        <v>0</v>
      </c>
    </row>
    <row r="70" spans="1:8">
      <c r="A70" s="243" t="s">
        <v>711</v>
      </c>
      <c r="B70" s="239" t="s">
        <v>676</v>
      </c>
      <c r="C70" s="233"/>
      <c r="D70" s="233"/>
      <c r="E70" s="233">
        <v>0</v>
      </c>
      <c r="F70" s="233"/>
      <c r="G70" s="233"/>
      <c r="H70" s="233">
        <v>0</v>
      </c>
    </row>
    <row r="71" spans="1:8">
      <c r="A71" s="243" t="s">
        <v>712</v>
      </c>
      <c r="B71" s="239" t="s">
        <v>678</v>
      </c>
      <c r="C71" s="233"/>
      <c r="D71" s="233"/>
      <c r="E71" s="233">
        <v>0</v>
      </c>
      <c r="F71" s="233"/>
      <c r="G71" s="233"/>
      <c r="H71" s="233">
        <v>0</v>
      </c>
    </row>
    <row r="72" spans="1:8" ht="5.0999999999999996" customHeight="1">
      <c r="A72" s="244"/>
      <c r="B72" s="238"/>
      <c r="C72" s="232"/>
      <c r="D72" s="232"/>
      <c r="E72" s="232"/>
      <c r="F72" s="232"/>
      <c r="G72" s="232"/>
      <c r="H72" s="232"/>
    </row>
    <row r="73" spans="1:8" ht="12.75">
      <c r="A73" s="166" t="s">
        <v>679</v>
      </c>
      <c r="B73" s="175"/>
      <c r="C73" s="232">
        <v>0</v>
      </c>
      <c r="D73" s="232">
        <v>0</v>
      </c>
      <c r="E73" s="232">
        <v>0</v>
      </c>
      <c r="F73" s="232">
        <v>0</v>
      </c>
      <c r="G73" s="232">
        <v>0</v>
      </c>
      <c r="H73" s="232">
        <v>0</v>
      </c>
    </row>
    <row r="74" spans="1:8">
      <c r="A74" s="243" t="s">
        <v>713</v>
      </c>
      <c r="B74" s="239" t="s">
        <v>681</v>
      </c>
      <c r="C74" s="233"/>
      <c r="D74" s="233"/>
      <c r="E74" s="233">
        <v>0</v>
      </c>
      <c r="F74" s="233"/>
      <c r="G74" s="233"/>
      <c r="H74" s="233">
        <v>0</v>
      </c>
    </row>
    <row r="75" spans="1:8" ht="22.5">
      <c r="A75" s="243" t="s">
        <v>714</v>
      </c>
      <c r="B75" s="245" t="s">
        <v>683</v>
      </c>
      <c r="C75" s="233"/>
      <c r="D75" s="233"/>
      <c r="E75" s="233">
        <v>0</v>
      </c>
      <c r="F75" s="233"/>
      <c r="G75" s="233"/>
      <c r="H75" s="233">
        <v>0</v>
      </c>
    </row>
    <row r="76" spans="1:8">
      <c r="A76" s="243" t="s">
        <v>715</v>
      </c>
      <c r="B76" s="239" t="s">
        <v>685</v>
      </c>
      <c r="C76" s="233"/>
      <c r="D76" s="233"/>
      <c r="E76" s="233">
        <v>0</v>
      </c>
      <c r="F76" s="233"/>
      <c r="G76" s="233"/>
      <c r="H76" s="233">
        <v>0</v>
      </c>
    </row>
    <row r="77" spans="1:8">
      <c r="A77" s="243" t="s">
        <v>716</v>
      </c>
      <c r="B77" s="239" t="s">
        <v>687</v>
      </c>
      <c r="C77" s="233"/>
      <c r="D77" s="233"/>
      <c r="E77" s="233">
        <v>0</v>
      </c>
      <c r="F77" s="233"/>
      <c r="G77" s="233"/>
      <c r="H77" s="233">
        <v>0</v>
      </c>
    </row>
    <row r="78" spans="1:8" ht="5.0999999999999996" customHeight="1">
      <c r="A78" s="244"/>
      <c r="B78" s="238"/>
      <c r="C78" s="232"/>
      <c r="D78" s="232"/>
      <c r="E78" s="232"/>
      <c r="F78" s="232"/>
      <c r="G78" s="232"/>
      <c r="H78" s="232"/>
    </row>
    <row r="79" spans="1:8" ht="12.75">
      <c r="A79" s="166" t="s">
        <v>615</v>
      </c>
      <c r="B79" s="175"/>
      <c r="C79" s="232">
        <v>123098142</v>
      </c>
      <c r="D79" s="232">
        <v>73231644.620000005</v>
      </c>
      <c r="E79" s="232">
        <v>196329786.62</v>
      </c>
      <c r="F79" s="232">
        <v>59935023.130000003</v>
      </c>
      <c r="G79" s="232">
        <v>59935023.130000003</v>
      </c>
      <c r="H79" s="232">
        <v>136394763.48999998</v>
      </c>
    </row>
    <row r="80" spans="1:8" ht="5.0999999999999996" customHeight="1">
      <c r="A80" s="247"/>
      <c r="B80" s="246"/>
      <c r="C80" s="237"/>
      <c r="D80" s="237"/>
      <c r="E80" s="237"/>
      <c r="F80" s="237"/>
      <c r="G80" s="237"/>
      <c r="H80" s="237"/>
    </row>
  </sheetData>
  <mergeCells count="15">
    <mergeCell ref="A62:B62"/>
    <mergeCell ref="A73:B73"/>
    <mergeCell ref="A16:B16"/>
    <mergeCell ref="A25:B25"/>
    <mergeCell ref="A36:B36"/>
    <mergeCell ref="A79:B79"/>
    <mergeCell ref="A42:B42"/>
    <mergeCell ref="A43:B43"/>
    <mergeCell ref="A53:B53"/>
    <mergeCell ref="C2:G2"/>
    <mergeCell ref="A1:H1"/>
    <mergeCell ref="A2:B2"/>
    <mergeCell ref="A3:B3"/>
    <mergeCell ref="A5:B5"/>
    <mergeCell ref="A6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28"/>
    </sheetView>
  </sheetViews>
  <sheetFormatPr baseColWidth="10" defaultRowHeight="11.25"/>
  <cols>
    <col min="1" max="1" width="56.83203125" style="17" customWidth="1"/>
    <col min="2" max="7" width="16.83203125" style="17" customWidth="1"/>
    <col min="8" max="16384" width="12" style="17"/>
  </cols>
  <sheetData>
    <row r="1" spans="1:7" ht="56.1" customHeight="1">
      <c r="A1" s="132" t="s">
        <v>739</v>
      </c>
      <c r="B1" s="133"/>
      <c r="C1" s="133"/>
      <c r="D1" s="133"/>
      <c r="E1" s="133"/>
      <c r="F1" s="133"/>
      <c r="G1" s="134"/>
    </row>
    <row r="2" spans="1:7">
      <c r="A2" s="254"/>
      <c r="B2" s="171" t="s">
        <v>412</v>
      </c>
      <c r="C2" s="171"/>
      <c r="D2" s="171"/>
      <c r="E2" s="171"/>
      <c r="F2" s="171"/>
      <c r="G2" s="251"/>
    </row>
    <row r="3" spans="1:7" ht="45.75" customHeight="1">
      <c r="A3" s="256" t="s">
        <v>0</v>
      </c>
      <c r="B3" s="252" t="s">
        <v>413</v>
      </c>
      <c r="C3" s="252" t="s">
        <v>414</v>
      </c>
      <c r="D3" s="252" t="s">
        <v>415</v>
      </c>
      <c r="E3" s="252" t="s">
        <v>717</v>
      </c>
      <c r="F3" s="252" t="s">
        <v>334</v>
      </c>
      <c r="G3" s="257" t="s">
        <v>417</v>
      </c>
    </row>
    <row r="4" spans="1:7">
      <c r="A4" s="258" t="s">
        <v>718</v>
      </c>
      <c r="B4" s="259">
        <v>48333920.939999998</v>
      </c>
      <c r="C4" s="259">
        <v>900000</v>
      </c>
      <c r="D4" s="259">
        <v>49233920.939999998</v>
      </c>
      <c r="E4" s="259">
        <v>19987106.09</v>
      </c>
      <c r="F4" s="259">
        <v>19987106.09</v>
      </c>
      <c r="G4" s="259">
        <v>29246814.849999998</v>
      </c>
    </row>
    <row r="5" spans="1:7">
      <c r="A5" s="260" t="s">
        <v>719</v>
      </c>
      <c r="B5" s="249">
        <v>48333920.939999998</v>
      </c>
      <c r="C5" s="249">
        <v>900000</v>
      </c>
      <c r="D5" s="248">
        <v>49233920.939999998</v>
      </c>
      <c r="E5" s="249">
        <v>19987106.09</v>
      </c>
      <c r="F5" s="249">
        <v>19987106.09</v>
      </c>
      <c r="G5" s="248">
        <v>29246814.849999998</v>
      </c>
    </row>
    <row r="6" spans="1:7">
      <c r="A6" s="260" t="s">
        <v>720</v>
      </c>
      <c r="B6" s="248"/>
      <c r="C6" s="248"/>
      <c r="D6" s="248">
        <v>0</v>
      </c>
      <c r="E6" s="248"/>
      <c r="F6" s="248"/>
      <c r="G6" s="248">
        <v>0</v>
      </c>
    </row>
    <row r="7" spans="1:7">
      <c r="A7" s="260" t="s">
        <v>721</v>
      </c>
      <c r="B7" s="248">
        <v>0</v>
      </c>
      <c r="C7" s="248">
        <v>0</v>
      </c>
      <c r="D7" s="248">
        <v>0</v>
      </c>
      <c r="E7" s="248">
        <v>0</v>
      </c>
      <c r="F7" s="248">
        <v>0</v>
      </c>
      <c r="G7" s="248">
        <v>0</v>
      </c>
    </row>
    <row r="8" spans="1:7">
      <c r="A8" s="255" t="s">
        <v>722</v>
      </c>
      <c r="B8" s="249"/>
      <c r="C8" s="249"/>
      <c r="D8" s="248">
        <v>0</v>
      </c>
      <c r="E8" s="249"/>
      <c r="F8" s="249"/>
      <c r="G8" s="249">
        <v>0</v>
      </c>
    </row>
    <row r="9" spans="1:7">
      <c r="A9" s="255" t="s">
        <v>723</v>
      </c>
      <c r="B9" s="249"/>
      <c r="C9" s="249"/>
      <c r="D9" s="248">
        <v>0</v>
      </c>
      <c r="E9" s="249"/>
      <c r="F9" s="249"/>
      <c r="G9" s="249">
        <v>0</v>
      </c>
    </row>
    <row r="10" spans="1:7">
      <c r="A10" s="260" t="s">
        <v>724</v>
      </c>
      <c r="B10" s="248"/>
      <c r="C10" s="248"/>
      <c r="D10" s="248">
        <v>0</v>
      </c>
      <c r="E10" s="248"/>
      <c r="F10" s="248"/>
      <c r="G10" s="248">
        <v>0</v>
      </c>
    </row>
    <row r="11" spans="1:7" ht="22.5">
      <c r="A11" s="260" t="s">
        <v>725</v>
      </c>
      <c r="B11" s="248">
        <v>0</v>
      </c>
      <c r="C11" s="248">
        <v>0</v>
      </c>
      <c r="D11" s="248">
        <v>0</v>
      </c>
      <c r="E11" s="248">
        <v>0</v>
      </c>
      <c r="F11" s="248">
        <v>0</v>
      </c>
      <c r="G11" s="248">
        <v>0</v>
      </c>
    </row>
    <row r="12" spans="1:7">
      <c r="A12" s="255" t="s">
        <v>726</v>
      </c>
      <c r="B12" s="249"/>
      <c r="C12" s="249"/>
      <c r="D12" s="248">
        <v>0</v>
      </c>
      <c r="E12" s="249"/>
      <c r="F12" s="249"/>
      <c r="G12" s="249">
        <v>0</v>
      </c>
    </row>
    <row r="13" spans="1:7">
      <c r="A13" s="255" t="s">
        <v>727</v>
      </c>
      <c r="B13" s="249"/>
      <c r="C13" s="249"/>
      <c r="D13" s="248">
        <v>0</v>
      </c>
      <c r="E13" s="249"/>
      <c r="F13" s="249"/>
      <c r="G13" s="249">
        <v>0</v>
      </c>
    </row>
    <row r="14" spans="1:7">
      <c r="A14" s="260" t="s">
        <v>728</v>
      </c>
      <c r="B14" s="248"/>
      <c r="C14" s="248"/>
      <c r="D14" s="248">
        <v>0</v>
      </c>
      <c r="E14" s="248"/>
      <c r="F14" s="248"/>
      <c r="G14" s="248">
        <v>0</v>
      </c>
    </row>
    <row r="15" spans="1:7" ht="5.0999999999999996" customHeight="1">
      <c r="A15" s="260"/>
      <c r="B15" s="249"/>
      <c r="C15" s="249"/>
      <c r="D15" s="249"/>
      <c r="E15" s="249"/>
      <c r="F15" s="249"/>
      <c r="G15" s="249"/>
    </row>
    <row r="16" spans="1:7">
      <c r="A16" s="253" t="s">
        <v>729</v>
      </c>
      <c r="B16" s="248">
        <v>0</v>
      </c>
      <c r="C16" s="248">
        <v>0</v>
      </c>
      <c r="D16" s="248">
        <v>0</v>
      </c>
      <c r="E16" s="248">
        <v>0</v>
      </c>
      <c r="F16" s="248">
        <v>0</v>
      </c>
      <c r="G16" s="248">
        <v>0</v>
      </c>
    </row>
    <row r="17" spans="1:7">
      <c r="A17" s="260" t="s">
        <v>719</v>
      </c>
      <c r="B17" s="249">
        <v>0</v>
      </c>
      <c r="C17" s="249">
        <v>0</v>
      </c>
      <c r="D17" s="248">
        <v>0</v>
      </c>
      <c r="E17" s="249">
        <v>0</v>
      </c>
      <c r="F17" s="249">
        <v>0</v>
      </c>
      <c r="G17" s="248">
        <v>0</v>
      </c>
    </row>
    <row r="18" spans="1:7">
      <c r="A18" s="260" t="s">
        <v>720</v>
      </c>
      <c r="B18" s="248"/>
      <c r="C18" s="248"/>
      <c r="D18" s="248">
        <v>0</v>
      </c>
      <c r="E18" s="248"/>
      <c r="F18" s="248"/>
      <c r="G18" s="248">
        <v>0</v>
      </c>
    </row>
    <row r="19" spans="1:7">
      <c r="A19" s="260" t="s">
        <v>721</v>
      </c>
      <c r="B19" s="248">
        <v>0</v>
      </c>
      <c r="C19" s="248">
        <v>0</v>
      </c>
      <c r="D19" s="248">
        <v>0</v>
      </c>
      <c r="E19" s="248">
        <v>0</v>
      </c>
      <c r="F19" s="248">
        <v>0</v>
      </c>
      <c r="G19" s="248">
        <v>0</v>
      </c>
    </row>
    <row r="20" spans="1:7">
      <c r="A20" s="255" t="s">
        <v>722</v>
      </c>
      <c r="B20" s="249"/>
      <c r="C20" s="249"/>
      <c r="D20" s="248">
        <v>0</v>
      </c>
      <c r="E20" s="249"/>
      <c r="F20" s="249"/>
      <c r="G20" s="249">
        <v>0</v>
      </c>
    </row>
    <row r="21" spans="1:7">
      <c r="A21" s="255" t="s">
        <v>723</v>
      </c>
      <c r="B21" s="249"/>
      <c r="C21" s="249"/>
      <c r="D21" s="248">
        <v>0</v>
      </c>
      <c r="E21" s="249"/>
      <c r="F21" s="249"/>
      <c r="G21" s="249">
        <v>0</v>
      </c>
    </row>
    <row r="22" spans="1:7">
      <c r="A22" s="260" t="s">
        <v>724</v>
      </c>
      <c r="B22" s="248"/>
      <c r="C22" s="248"/>
      <c r="D22" s="248">
        <v>0</v>
      </c>
      <c r="E22" s="248"/>
      <c r="F22" s="248"/>
      <c r="G22" s="248">
        <v>0</v>
      </c>
    </row>
    <row r="23" spans="1:7" ht="22.5">
      <c r="A23" s="260" t="s">
        <v>725</v>
      </c>
      <c r="B23" s="248">
        <v>0</v>
      </c>
      <c r="C23" s="248">
        <v>0</v>
      </c>
      <c r="D23" s="248">
        <v>0</v>
      </c>
      <c r="E23" s="248">
        <v>0</v>
      </c>
      <c r="F23" s="248">
        <v>0</v>
      </c>
      <c r="G23" s="248">
        <v>0</v>
      </c>
    </row>
    <row r="24" spans="1:7">
      <c r="A24" s="255" t="s">
        <v>726</v>
      </c>
      <c r="B24" s="249"/>
      <c r="C24" s="249"/>
      <c r="D24" s="248">
        <v>0</v>
      </c>
      <c r="E24" s="249"/>
      <c r="F24" s="249"/>
      <c r="G24" s="249">
        <v>0</v>
      </c>
    </row>
    <row r="25" spans="1:7">
      <c r="A25" s="255" t="s">
        <v>727</v>
      </c>
      <c r="B25" s="249"/>
      <c r="C25" s="249"/>
      <c r="D25" s="248">
        <v>0</v>
      </c>
      <c r="E25" s="249"/>
      <c r="F25" s="249"/>
      <c r="G25" s="249">
        <v>0</v>
      </c>
    </row>
    <row r="26" spans="1:7">
      <c r="A26" s="260" t="s">
        <v>728</v>
      </c>
      <c r="B26" s="248"/>
      <c r="C26" s="248"/>
      <c r="D26" s="248">
        <v>0</v>
      </c>
      <c r="E26" s="248"/>
      <c r="F26" s="248"/>
      <c r="G26" s="248">
        <v>0</v>
      </c>
    </row>
    <row r="27" spans="1:7">
      <c r="A27" s="253" t="s">
        <v>730</v>
      </c>
      <c r="B27" s="248">
        <v>48333920.939999998</v>
      </c>
      <c r="C27" s="248">
        <v>900000</v>
      </c>
      <c r="D27" s="248">
        <v>49233920.939999998</v>
      </c>
      <c r="E27" s="248">
        <v>19987106.09</v>
      </c>
      <c r="F27" s="248">
        <v>19987106.09</v>
      </c>
      <c r="G27" s="248">
        <v>29246814.849999998</v>
      </c>
    </row>
    <row r="28" spans="1:7" ht="5.0999999999999996" customHeight="1">
      <c r="A28" s="261"/>
      <c r="B28" s="250"/>
      <c r="C28" s="250"/>
      <c r="D28" s="250"/>
      <c r="E28" s="250"/>
      <c r="F28" s="250"/>
      <c r="G28" s="250"/>
    </row>
  </sheetData>
  <mergeCells count="2">
    <mergeCell ref="A1:G1"/>
    <mergeCell ref="B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7" workbookViewId="0">
      <selection activeCell="A35" sqref="A35"/>
    </sheetView>
  </sheetViews>
  <sheetFormatPr baseColWidth="10" defaultRowHeight="12.75"/>
  <cols>
    <col min="1" max="1" width="95" customWidth="1"/>
    <col min="2" max="7" width="24.1640625" customWidth="1"/>
  </cols>
  <sheetData>
    <row r="1" spans="1:7" ht="21">
      <c r="A1" s="178" t="s">
        <v>119</v>
      </c>
      <c r="B1" s="178"/>
      <c r="C1" s="178"/>
      <c r="D1" s="178"/>
      <c r="E1" s="178"/>
      <c r="F1" s="178"/>
      <c r="G1" s="178"/>
    </row>
    <row r="2" spans="1:7" ht="15">
      <c r="A2" s="179" t="str">
        <f>ENTIDAD</f>
        <v>Municipio de San Miguel de Allende, Gobierno del Estado de Guanajuato</v>
      </c>
      <c r="B2" s="180"/>
      <c r="C2" s="180"/>
      <c r="D2" s="180"/>
      <c r="E2" s="180"/>
      <c r="F2" s="180"/>
      <c r="G2" s="181"/>
    </row>
    <row r="3" spans="1:7" ht="15">
      <c r="A3" s="182" t="s">
        <v>120</v>
      </c>
      <c r="B3" s="183"/>
      <c r="C3" s="183"/>
      <c r="D3" s="183"/>
      <c r="E3" s="183"/>
      <c r="F3" s="183"/>
      <c r="G3" s="184"/>
    </row>
    <row r="4" spans="1:7" ht="15">
      <c r="A4" s="182" t="s">
        <v>121</v>
      </c>
      <c r="B4" s="183"/>
      <c r="C4" s="183"/>
      <c r="D4" s="183"/>
      <c r="E4" s="183"/>
      <c r="F4" s="183"/>
      <c r="G4" s="184"/>
    </row>
    <row r="5" spans="1:7" ht="15">
      <c r="A5" s="182" t="s">
        <v>122</v>
      </c>
      <c r="B5" s="183"/>
      <c r="C5" s="183"/>
      <c r="D5" s="183"/>
      <c r="E5" s="183"/>
      <c r="F5" s="183"/>
      <c r="G5" s="184"/>
    </row>
    <row r="6" spans="1:7" ht="15">
      <c r="A6" s="185" t="s">
        <v>123</v>
      </c>
      <c r="B6" s="21">
        <f>ANIO1P</f>
        <v>2018</v>
      </c>
      <c r="C6" s="176" t="str">
        <f>ANIO2P</f>
        <v>2019 (d)</v>
      </c>
      <c r="D6" s="176" t="str">
        <f>ANIO3P</f>
        <v>2020 (d)</v>
      </c>
      <c r="E6" s="176" t="str">
        <f>ANIO4P</f>
        <v>2021 (d)</v>
      </c>
      <c r="F6" s="176" t="str">
        <f>ANIO5P</f>
        <v>2022 (d)</v>
      </c>
      <c r="G6" s="176" t="str">
        <f>ANIO6P</f>
        <v>2023 (d)</v>
      </c>
    </row>
    <row r="7" spans="1:7" ht="45">
      <c r="A7" s="186"/>
      <c r="B7" s="22" t="s">
        <v>124</v>
      </c>
      <c r="C7" s="177"/>
      <c r="D7" s="177"/>
      <c r="E7" s="177"/>
      <c r="F7" s="177"/>
      <c r="G7" s="177"/>
    </row>
    <row r="8" spans="1:7" ht="15">
      <c r="A8" s="23" t="s">
        <v>125</v>
      </c>
      <c r="B8" s="24">
        <f>SUM(B9:B20)</f>
        <v>12</v>
      </c>
      <c r="C8" s="24">
        <f t="shared" ref="C8:G8" si="0">SUM(C9:C20)</f>
        <v>18</v>
      </c>
      <c r="D8" s="24">
        <f t="shared" si="0"/>
        <v>24</v>
      </c>
      <c r="E8" s="24">
        <f t="shared" si="0"/>
        <v>30</v>
      </c>
      <c r="F8" s="24">
        <f t="shared" si="0"/>
        <v>36</v>
      </c>
      <c r="G8" s="24">
        <f t="shared" si="0"/>
        <v>42</v>
      </c>
    </row>
    <row r="9" spans="1:7">
      <c r="A9" s="25" t="s">
        <v>126</v>
      </c>
      <c r="B9" s="26">
        <v>1</v>
      </c>
      <c r="C9" s="26">
        <v>1.5</v>
      </c>
      <c r="D9" s="26">
        <v>2</v>
      </c>
      <c r="E9" s="26">
        <v>2.5</v>
      </c>
      <c r="F9" s="26">
        <v>3</v>
      </c>
      <c r="G9" s="26">
        <v>3.5</v>
      </c>
    </row>
    <row r="10" spans="1:7">
      <c r="A10" s="25" t="s">
        <v>127</v>
      </c>
      <c r="B10" s="26">
        <v>1</v>
      </c>
      <c r="C10" s="26">
        <v>1.5</v>
      </c>
      <c r="D10" s="26">
        <v>2</v>
      </c>
      <c r="E10" s="26">
        <v>2.5</v>
      </c>
      <c r="F10" s="26">
        <v>3</v>
      </c>
      <c r="G10" s="26">
        <v>3.5</v>
      </c>
    </row>
    <row r="11" spans="1:7">
      <c r="A11" s="25" t="s">
        <v>128</v>
      </c>
      <c r="B11" s="26">
        <v>1</v>
      </c>
      <c r="C11" s="26">
        <v>1.5</v>
      </c>
      <c r="D11" s="26">
        <v>2</v>
      </c>
      <c r="E11" s="26">
        <v>2.5</v>
      </c>
      <c r="F11" s="26">
        <v>3</v>
      </c>
      <c r="G11" s="26">
        <v>3.5</v>
      </c>
    </row>
    <row r="12" spans="1:7">
      <c r="A12" s="25" t="s">
        <v>129</v>
      </c>
      <c r="B12" s="26">
        <v>1</v>
      </c>
      <c r="C12" s="26">
        <v>1.5</v>
      </c>
      <c r="D12" s="26">
        <v>2</v>
      </c>
      <c r="E12" s="26">
        <v>2.5</v>
      </c>
      <c r="F12" s="26">
        <v>3</v>
      </c>
      <c r="G12" s="26">
        <v>3.5</v>
      </c>
    </row>
    <row r="13" spans="1:7">
      <c r="A13" s="25" t="s">
        <v>130</v>
      </c>
      <c r="B13" s="26">
        <v>1</v>
      </c>
      <c r="C13" s="26">
        <v>1.5</v>
      </c>
      <c r="D13" s="26">
        <v>2</v>
      </c>
      <c r="E13" s="26">
        <v>2.5</v>
      </c>
      <c r="F13" s="26">
        <v>3</v>
      </c>
      <c r="G13" s="26">
        <v>3.5</v>
      </c>
    </row>
    <row r="14" spans="1:7">
      <c r="A14" s="25" t="s">
        <v>131</v>
      </c>
      <c r="B14" s="26">
        <v>1</v>
      </c>
      <c r="C14" s="26">
        <v>1.5</v>
      </c>
      <c r="D14" s="26">
        <v>2</v>
      </c>
      <c r="E14" s="26">
        <v>2.5</v>
      </c>
      <c r="F14" s="26">
        <v>3</v>
      </c>
      <c r="G14" s="26">
        <v>3.5</v>
      </c>
    </row>
    <row r="15" spans="1:7">
      <c r="A15" s="25" t="s">
        <v>132</v>
      </c>
      <c r="B15" s="26">
        <v>1</v>
      </c>
      <c r="C15" s="26">
        <v>1.5</v>
      </c>
      <c r="D15" s="26">
        <v>2</v>
      </c>
      <c r="E15" s="26">
        <v>2.5</v>
      </c>
      <c r="F15" s="26">
        <v>3</v>
      </c>
      <c r="G15" s="26">
        <v>3.5</v>
      </c>
    </row>
    <row r="16" spans="1:7">
      <c r="A16" s="25" t="s">
        <v>133</v>
      </c>
      <c r="B16" s="26">
        <v>1</v>
      </c>
      <c r="C16" s="26">
        <v>1.5</v>
      </c>
      <c r="D16" s="26">
        <v>2</v>
      </c>
      <c r="E16" s="26">
        <v>2.5</v>
      </c>
      <c r="F16" s="26">
        <v>3</v>
      </c>
      <c r="G16" s="26">
        <v>3.5</v>
      </c>
    </row>
    <row r="17" spans="1:7">
      <c r="A17" s="27" t="s">
        <v>134</v>
      </c>
      <c r="B17" s="26">
        <v>1</v>
      </c>
      <c r="C17" s="26">
        <v>1.5</v>
      </c>
      <c r="D17" s="26">
        <v>2</v>
      </c>
      <c r="E17" s="26">
        <v>2.5</v>
      </c>
      <c r="F17" s="26">
        <v>3</v>
      </c>
      <c r="G17" s="26">
        <v>3.5</v>
      </c>
    </row>
    <row r="18" spans="1:7">
      <c r="A18" s="25" t="s">
        <v>135</v>
      </c>
      <c r="B18" s="26">
        <v>1</v>
      </c>
      <c r="C18" s="26">
        <v>1.5</v>
      </c>
      <c r="D18" s="26">
        <v>2</v>
      </c>
      <c r="E18" s="26">
        <v>2.5</v>
      </c>
      <c r="F18" s="26">
        <v>3</v>
      </c>
      <c r="G18" s="26">
        <v>3.5</v>
      </c>
    </row>
    <row r="19" spans="1:7">
      <c r="A19" s="25" t="s">
        <v>136</v>
      </c>
      <c r="B19" s="26">
        <v>1</v>
      </c>
      <c r="C19" s="26">
        <v>1.5</v>
      </c>
      <c r="D19" s="26">
        <v>2</v>
      </c>
      <c r="E19" s="26">
        <v>2.5</v>
      </c>
      <c r="F19" s="26">
        <v>3</v>
      </c>
      <c r="G19" s="26">
        <v>3.5</v>
      </c>
    </row>
    <row r="20" spans="1:7">
      <c r="A20" s="25" t="s">
        <v>137</v>
      </c>
      <c r="B20" s="26">
        <v>1</v>
      </c>
      <c r="C20" s="26">
        <v>1.5</v>
      </c>
      <c r="D20" s="26">
        <v>2</v>
      </c>
      <c r="E20" s="26">
        <v>2.5</v>
      </c>
      <c r="F20" s="26">
        <v>3</v>
      </c>
      <c r="G20" s="26">
        <v>3.5</v>
      </c>
    </row>
    <row r="21" spans="1:7">
      <c r="A21" s="28"/>
      <c r="B21" s="28"/>
      <c r="C21" s="28"/>
      <c r="D21" s="28"/>
      <c r="E21" s="28"/>
      <c r="F21" s="28"/>
      <c r="G21" s="28"/>
    </row>
    <row r="22" spans="1:7" ht="15">
      <c r="A22" s="29" t="s">
        <v>138</v>
      </c>
      <c r="B22" s="30">
        <f>SUM(B23:B27)</f>
        <v>5</v>
      </c>
      <c r="C22" s="30">
        <f t="shared" ref="C22:G22" si="1">SUM(C23:C27)</f>
        <v>7.5</v>
      </c>
      <c r="D22" s="30">
        <f t="shared" si="1"/>
        <v>10</v>
      </c>
      <c r="E22" s="30">
        <f t="shared" si="1"/>
        <v>12.5</v>
      </c>
      <c r="F22" s="30">
        <f t="shared" si="1"/>
        <v>15</v>
      </c>
      <c r="G22" s="30">
        <f t="shared" si="1"/>
        <v>17.5</v>
      </c>
    </row>
    <row r="23" spans="1:7">
      <c r="A23" s="25" t="s">
        <v>139</v>
      </c>
      <c r="B23" s="26">
        <v>1</v>
      </c>
      <c r="C23" s="26">
        <v>1.5</v>
      </c>
      <c r="D23" s="26">
        <v>2</v>
      </c>
      <c r="E23" s="26">
        <v>2.5</v>
      </c>
      <c r="F23" s="26">
        <v>3</v>
      </c>
      <c r="G23" s="26">
        <v>3.5</v>
      </c>
    </row>
    <row r="24" spans="1:7">
      <c r="A24" s="25" t="s">
        <v>140</v>
      </c>
      <c r="B24" s="26">
        <v>1</v>
      </c>
      <c r="C24" s="26">
        <v>1.5</v>
      </c>
      <c r="D24" s="26">
        <v>2</v>
      </c>
      <c r="E24" s="26">
        <v>2.5</v>
      </c>
      <c r="F24" s="26">
        <v>3</v>
      </c>
      <c r="G24" s="26">
        <v>3.5</v>
      </c>
    </row>
    <row r="25" spans="1:7">
      <c r="A25" s="25" t="s">
        <v>141</v>
      </c>
      <c r="B25" s="26">
        <v>1</v>
      </c>
      <c r="C25" s="26">
        <v>1.5</v>
      </c>
      <c r="D25" s="26">
        <v>2</v>
      </c>
      <c r="E25" s="26">
        <v>2.5</v>
      </c>
      <c r="F25" s="26">
        <v>3</v>
      </c>
      <c r="G25" s="26">
        <v>3.5</v>
      </c>
    </row>
    <row r="26" spans="1:7">
      <c r="A26" s="31" t="s">
        <v>142</v>
      </c>
      <c r="B26" s="26">
        <v>1</v>
      </c>
      <c r="C26" s="26">
        <v>1.5</v>
      </c>
      <c r="D26" s="26">
        <v>2</v>
      </c>
      <c r="E26" s="26">
        <v>2.5</v>
      </c>
      <c r="F26" s="26">
        <v>3</v>
      </c>
      <c r="G26" s="26">
        <v>3.5</v>
      </c>
    </row>
    <row r="27" spans="1:7">
      <c r="A27" s="25" t="s">
        <v>143</v>
      </c>
      <c r="B27" s="26">
        <v>1</v>
      </c>
      <c r="C27" s="26">
        <v>1.5</v>
      </c>
      <c r="D27" s="26">
        <v>2</v>
      </c>
      <c r="E27" s="26">
        <v>2.5</v>
      </c>
      <c r="F27" s="26">
        <v>3</v>
      </c>
      <c r="G27" s="26">
        <v>3.5</v>
      </c>
    </row>
    <row r="28" spans="1:7">
      <c r="A28" s="28"/>
      <c r="B28" s="28"/>
      <c r="C28" s="28"/>
      <c r="D28" s="28"/>
      <c r="E28" s="28"/>
      <c r="F28" s="28"/>
      <c r="G28" s="28"/>
    </row>
    <row r="29" spans="1:7" ht="15">
      <c r="A29" s="29" t="s">
        <v>144</v>
      </c>
      <c r="B29" s="30">
        <f>B30</f>
        <v>1</v>
      </c>
      <c r="C29" s="30">
        <f t="shared" ref="C29:G29" si="2">C30</f>
        <v>1.5</v>
      </c>
      <c r="D29" s="30">
        <f t="shared" si="2"/>
        <v>2</v>
      </c>
      <c r="E29" s="30">
        <f t="shared" si="2"/>
        <v>2.5</v>
      </c>
      <c r="F29" s="30">
        <f t="shared" si="2"/>
        <v>3</v>
      </c>
      <c r="G29" s="30">
        <f t="shared" si="2"/>
        <v>3.5</v>
      </c>
    </row>
    <row r="30" spans="1:7">
      <c r="A30" s="25" t="s">
        <v>145</v>
      </c>
      <c r="B30" s="26">
        <v>1</v>
      </c>
      <c r="C30" s="26">
        <v>1.5</v>
      </c>
      <c r="D30" s="26">
        <v>2</v>
      </c>
      <c r="E30" s="26">
        <v>2.5</v>
      </c>
      <c r="F30" s="26">
        <v>3</v>
      </c>
      <c r="G30" s="26">
        <v>3.5</v>
      </c>
    </row>
    <row r="31" spans="1:7">
      <c r="A31" s="28"/>
      <c r="B31" s="28"/>
      <c r="C31" s="28"/>
      <c r="D31" s="28"/>
      <c r="E31" s="28"/>
      <c r="F31" s="28"/>
      <c r="G31" s="28"/>
    </row>
    <row r="32" spans="1:7" ht="15">
      <c r="A32" s="32" t="s">
        <v>146</v>
      </c>
      <c r="B32" s="30">
        <f>B29+B22+B8</f>
        <v>18</v>
      </c>
      <c r="C32" s="30">
        <f t="shared" ref="C32:F32" si="3">C29+C22+C8</f>
        <v>27</v>
      </c>
      <c r="D32" s="30">
        <f t="shared" si="3"/>
        <v>36</v>
      </c>
      <c r="E32" s="30">
        <f t="shared" si="3"/>
        <v>45</v>
      </c>
      <c r="F32" s="30">
        <f t="shared" si="3"/>
        <v>54</v>
      </c>
      <c r="G32" s="30">
        <f>G29+G22+G8</f>
        <v>63</v>
      </c>
    </row>
    <row r="33" spans="1:7">
      <c r="A33" s="28"/>
      <c r="B33" s="28"/>
      <c r="C33" s="28"/>
      <c r="D33" s="28"/>
      <c r="E33" s="28"/>
      <c r="F33" s="28"/>
      <c r="G33" s="28"/>
    </row>
    <row r="34" spans="1:7" ht="15">
      <c r="A34" s="29" t="s">
        <v>147</v>
      </c>
      <c r="B34" s="33"/>
      <c r="C34" s="33"/>
      <c r="D34" s="33"/>
      <c r="E34" s="33"/>
      <c r="F34" s="33"/>
      <c r="G34" s="33"/>
    </row>
    <row r="35" spans="1:7">
      <c r="A35" s="34" t="s">
        <v>148</v>
      </c>
      <c r="B35" s="26">
        <v>1</v>
      </c>
      <c r="C35" s="26">
        <v>1.5</v>
      </c>
      <c r="D35" s="26">
        <v>2</v>
      </c>
      <c r="E35" s="26">
        <v>2.5</v>
      </c>
      <c r="F35" s="26">
        <v>3</v>
      </c>
      <c r="G35" s="26">
        <v>3.5</v>
      </c>
    </row>
    <row r="36" spans="1:7" ht="25.5">
      <c r="A36" s="34" t="s">
        <v>149</v>
      </c>
      <c r="B36" s="26">
        <v>1</v>
      </c>
      <c r="C36" s="26">
        <v>1.5</v>
      </c>
      <c r="D36" s="26">
        <v>2</v>
      </c>
      <c r="E36" s="26">
        <v>2.5</v>
      </c>
      <c r="F36" s="26">
        <v>3</v>
      </c>
      <c r="G36" s="26">
        <v>3.5</v>
      </c>
    </row>
    <row r="37" spans="1:7" ht="15">
      <c r="A37" s="29" t="s">
        <v>150</v>
      </c>
      <c r="B37" s="30">
        <f>B36+B35</f>
        <v>2</v>
      </c>
      <c r="C37" s="30">
        <f t="shared" ref="C37:F37" si="4">C36+C35</f>
        <v>3</v>
      </c>
      <c r="D37" s="30">
        <f t="shared" si="4"/>
        <v>4</v>
      </c>
      <c r="E37" s="30">
        <f t="shared" si="4"/>
        <v>5</v>
      </c>
      <c r="F37" s="30">
        <f t="shared" si="4"/>
        <v>6</v>
      </c>
      <c r="G37" s="30">
        <f>G36+G35</f>
        <v>7</v>
      </c>
    </row>
    <row r="38" spans="1:7">
      <c r="A38" s="35"/>
      <c r="B38" s="36"/>
      <c r="C38" s="36"/>
      <c r="D38" s="36"/>
      <c r="E38" s="36"/>
      <c r="F38" s="36"/>
      <c r="G38" s="36"/>
    </row>
    <row r="39" spans="1:7">
      <c r="A39" s="37"/>
      <c r="B39" s="37"/>
      <c r="C39" s="37"/>
      <c r="D39" s="37"/>
      <c r="E39" s="37"/>
      <c r="F39" s="37"/>
      <c r="G39" s="37"/>
    </row>
    <row r="40" spans="1:7">
      <c r="A40" s="37"/>
      <c r="B40" s="37"/>
      <c r="C40" s="37"/>
      <c r="D40" s="37"/>
      <c r="E40" s="37"/>
      <c r="F40" s="37"/>
      <c r="G40" s="37"/>
    </row>
    <row r="41" spans="1:7">
      <c r="A41" s="37"/>
      <c r="B41" s="37"/>
      <c r="C41" s="37"/>
      <c r="D41" s="37"/>
      <c r="E41" s="37"/>
      <c r="F41" s="37"/>
      <c r="G41" s="37"/>
    </row>
    <row r="42" spans="1:7">
      <c r="A42" s="37"/>
      <c r="B42" s="37"/>
      <c r="C42" s="37"/>
      <c r="D42" s="37"/>
      <c r="E42" s="37"/>
      <c r="F42" s="37"/>
      <c r="G42" s="37"/>
    </row>
    <row r="43" spans="1:7">
      <c r="A43" s="37"/>
      <c r="B43" s="37"/>
      <c r="C43" s="37"/>
      <c r="D43" s="37"/>
      <c r="E43" s="37"/>
      <c r="F43" s="37"/>
      <c r="G43" s="37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7">
      <formula1>-1.79769313486231E+100</formula1>
      <formula2>1.79769313486231E+100</formula2>
    </dataValidation>
    <dataValidation allowBlank="1" showInputMessage="1" showErrorMessage="1" prompt="Año 5 (d)" sqref="G6:G7"/>
    <dataValidation allowBlank="1" showInputMessage="1" showErrorMessage="1" prompt="Año 4 (d)" sqref="F6:F7"/>
    <dataValidation allowBlank="1" showInputMessage="1" showErrorMessage="1" prompt="Año 3 (d)" sqref="E6:E7"/>
    <dataValidation allowBlank="1" showInputMessage="1" showErrorMessage="1" prompt="Año 2 (d)" sqref="D6:D7"/>
    <dataValidation allowBlank="1" showInputMessage="1" showErrorMessage="1" prompt="Año 1 (d)" sqref="C6:C7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en Cuestión (de proyecto de presupuesto) (c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22" sqref="A22"/>
    </sheetView>
  </sheetViews>
  <sheetFormatPr baseColWidth="10" defaultRowHeight="12.75"/>
  <cols>
    <col min="1" max="1" width="80.1640625" style="39" customWidth="1"/>
    <col min="2" max="7" width="24.1640625" style="39" customWidth="1"/>
  </cols>
  <sheetData>
    <row r="1" spans="1:7" ht="21">
      <c r="A1" s="178" t="s">
        <v>151</v>
      </c>
      <c r="B1" s="178"/>
      <c r="C1" s="178"/>
      <c r="D1" s="178"/>
      <c r="E1" s="178"/>
      <c r="F1" s="178"/>
      <c r="G1" s="178"/>
    </row>
    <row r="2" spans="1:7" ht="15">
      <c r="A2" s="179" t="str">
        <f>ENTIDAD</f>
        <v>Municipio de San Miguel de Allende, Gobierno del Estado de Guanajuato</v>
      </c>
      <c r="B2" s="180"/>
      <c r="C2" s="180"/>
      <c r="D2" s="180"/>
      <c r="E2" s="180"/>
      <c r="F2" s="180"/>
      <c r="G2" s="181"/>
    </row>
    <row r="3" spans="1:7" ht="15">
      <c r="A3" s="182" t="s">
        <v>152</v>
      </c>
      <c r="B3" s="183"/>
      <c r="C3" s="183"/>
      <c r="D3" s="183"/>
      <c r="E3" s="183"/>
      <c r="F3" s="183"/>
      <c r="G3" s="184"/>
    </row>
    <row r="4" spans="1:7" ht="15">
      <c r="A4" s="182" t="s">
        <v>121</v>
      </c>
      <c r="B4" s="183"/>
      <c r="C4" s="183"/>
      <c r="D4" s="183"/>
      <c r="E4" s="183"/>
      <c r="F4" s="183"/>
      <c r="G4" s="184"/>
    </row>
    <row r="5" spans="1:7" ht="15">
      <c r="A5" s="182" t="s">
        <v>122</v>
      </c>
      <c r="B5" s="183"/>
      <c r="C5" s="183"/>
      <c r="D5" s="183"/>
      <c r="E5" s="183"/>
      <c r="F5" s="183"/>
      <c r="G5" s="184"/>
    </row>
    <row r="6" spans="1:7" ht="15">
      <c r="A6" s="187" t="s">
        <v>153</v>
      </c>
      <c r="B6" s="21">
        <f>ANIO1P</f>
        <v>2018</v>
      </c>
      <c r="C6" s="176" t="str">
        <f>ANIO2P</f>
        <v>2019 (d)</v>
      </c>
      <c r="D6" s="176" t="str">
        <f>ANIO3P</f>
        <v>2020 (d)</v>
      </c>
      <c r="E6" s="176" t="str">
        <f>ANIO4P</f>
        <v>2021 (d)</v>
      </c>
      <c r="F6" s="176" t="str">
        <f>ANIO5P</f>
        <v>2022 (d)</v>
      </c>
      <c r="G6" s="176" t="str">
        <f>ANIO6P</f>
        <v>2023 (d)</v>
      </c>
    </row>
    <row r="7" spans="1:7" ht="45">
      <c r="A7" s="188"/>
      <c r="B7" s="22" t="s">
        <v>124</v>
      </c>
      <c r="C7" s="177"/>
      <c r="D7" s="177"/>
      <c r="E7" s="177"/>
      <c r="F7" s="177"/>
      <c r="G7" s="177"/>
    </row>
    <row r="8" spans="1:7" ht="15">
      <c r="A8" s="23" t="s">
        <v>154</v>
      </c>
      <c r="B8" s="24">
        <f>SUM(B9:B17)</f>
        <v>9</v>
      </c>
      <c r="C8" s="24">
        <f t="shared" ref="C8:G8" si="0">SUM(C9:C17)</f>
        <v>13.5</v>
      </c>
      <c r="D8" s="24">
        <f t="shared" si="0"/>
        <v>18</v>
      </c>
      <c r="E8" s="24">
        <f t="shared" si="0"/>
        <v>22.5</v>
      </c>
      <c r="F8" s="24">
        <f t="shared" si="0"/>
        <v>27</v>
      </c>
      <c r="G8" s="24">
        <f t="shared" si="0"/>
        <v>31.5</v>
      </c>
    </row>
    <row r="9" spans="1:7">
      <c r="A9" s="25" t="s">
        <v>155</v>
      </c>
      <c r="B9" s="26">
        <v>1</v>
      </c>
      <c r="C9" s="26">
        <v>1.5</v>
      </c>
      <c r="D9" s="26">
        <v>2</v>
      </c>
      <c r="E9" s="26">
        <v>2.5</v>
      </c>
      <c r="F9" s="26">
        <v>3</v>
      </c>
      <c r="G9" s="26">
        <v>3.5</v>
      </c>
    </row>
    <row r="10" spans="1:7">
      <c r="A10" s="25" t="s">
        <v>156</v>
      </c>
      <c r="B10" s="26">
        <v>1</v>
      </c>
      <c r="C10" s="26">
        <v>1.5</v>
      </c>
      <c r="D10" s="26">
        <v>2</v>
      </c>
      <c r="E10" s="26">
        <v>2.5</v>
      </c>
      <c r="F10" s="26">
        <v>3</v>
      </c>
      <c r="G10" s="26">
        <v>3.5</v>
      </c>
    </row>
    <row r="11" spans="1:7">
      <c r="A11" s="25" t="s">
        <v>157</v>
      </c>
      <c r="B11" s="26">
        <v>1</v>
      </c>
      <c r="C11" s="26">
        <v>1.5</v>
      </c>
      <c r="D11" s="26">
        <v>2</v>
      </c>
      <c r="E11" s="26">
        <v>2.5</v>
      </c>
      <c r="F11" s="26">
        <v>3</v>
      </c>
      <c r="G11" s="26">
        <v>3.5</v>
      </c>
    </row>
    <row r="12" spans="1:7">
      <c r="A12" s="25" t="s">
        <v>158</v>
      </c>
      <c r="B12" s="26">
        <v>1</v>
      </c>
      <c r="C12" s="26">
        <v>1.5</v>
      </c>
      <c r="D12" s="26">
        <v>2</v>
      </c>
      <c r="E12" s="26">
        <v>2.5</v>
      </c>
      <c r="F12" s="26">
        <v>3</v>
      </c>
      <c r="G12" s="26">
        <v>3.5</v>
      </c>
    </row>
    <row r="13" spans="1:7">
      <c r="A13" s="25" t="s">
        <v>159</v>
      </c>
      <c r="B13" s="26">
        <v>1</v>
      </c>
      <c r="C13" s="26">
        <v>1.5</v>
      </c>
      <c r="D13" s="26">
        <v>2</v>
      </c>
      <c r="E13" s="26">
        <v>2.5</v>
      </c>
      <c r="F13" s="26">
        <v>3</v>
      </c>
      <c r="G13" s="26">
        <v>3.5</v>
      </c>
    </row>
    <row r="14" spans="1:7">
      <c r="A14" s="25" t="s">
        <v>160</v>
      </c>
      <c r="B14" s="26">
        <v>1</v>
      </c>
      <c r="C14" s="26">
        <v>1.5</v>
      </c>
      <c r="D14" s="26">
        <v>2</v>
      </c>
      <c r="E14" s="26">
        <v>2.5</v>
      </c>
      <c r="F14" s="26">
        <v>3</v>
      </c>
      <c r="G14" s="26">
        <v>3.5</v>
      </c>
    </row>
    <row r="15" spans="1:7">
      <c r="A15" s="25" t="s">
        <v>161</v>
      </c>
      <c r="B15" s="26">
        <v>1</v>
      </c>
      <c r="C15" s="26">
        <v>1.5</v>
      </c>
      <c r="D15" s="26">
        <v>2</v>
      </c>
      <c r="E15" s="26">
        <v>2.5</v>
      </c>
      <c r="F15" s="26">
        <v>3</v>
      </c>
      <c r="G15" s="26">
        <v>3.5</v>
      </c>
    </row>
    <row r="16" spans="1:7">
      <c r="A16" s="25" t="s">
        <v>162</v>
      </c>
      <c r="B16" s="26">
        <v>1</v>
      </c>
      <c r="C16" s="26">
        <v>1.5</v>
      </c>
      <c r="D16" s="26">
        <v>2</v>
      </c>
      <c r="E16" s="26">
        <v>2.5</v>
      </c>
      <c r="F16" s="26">
        <v>3</v>
      </c>
      <c r="G16" s="26">
        <v>3.5</v>
      </c>
    </row>
    <row r="17" spans="1:7">
      <c r="A17" s="25" t="s">
        <v>163</v>
      </c>
      <c r="B17" s="26">
        <v>1</v>
      </c>
      <c r="C17" s="26">
        <v>1.5</v>
      </c>
      <c r="D17" s="26">
        <v>2</v>
      </c>
      <c r="E17" s="26">
        <v>2.5</v>
      </c>
      <c r="F17" s="26">
        <v>3</v>
      </c>
      <c r="G17" s="26">
        <v>3.5</v>
      </c>
    </row>
    <row r="18" spans="1:7">
      <c r="A18" s="38"/>
      <c r="B18" s="28"/>
      <c r="C18" s="28"/>
      <c r="D18" s="28"/>
      <c r="E18" s="28"/>
      <c r="F18" s="28"/>
      <c r="G18" s="28"/>
    </row>
    <row r="19" spans="1:7" ht="15">
      <c r="A19" s="29" t="s">
        <v>164</v>
      </c>
      <c r="B19" s="30">
        <f>SUM(B20:B28)</f>
        <v>9</v>
      </c>
      <c r="C19" s="30">
        <f t="shared" ref="C19:G19" si="1">SUM(C20:C28)</f>
        <v>13.5</v>
      </c>
      <c r="D19" s="30">
        <f t="shared" si="1"/>
        <v>18</v>
      </c>
      <c r="E19" s="30">
        <f t="shared" si="1"/>
        <v>22.5</v>
      </c>
      <c r="F19" s="30">
        <f t="shared" si="1"/>
        <v>27</v>
      </c>
      <c r="G19" s="30">
        <f t="shared" si="1"/>
        <v>31.5</v>
      </c>
    </row>
    <row r="20" spans="1:7">
      <c r="A20" s="25" t="s">
        <v>155</v>
      </c>
      <c r="B20" s="26">
        <v>1</v>
      </c>
      <c r="C20" s="26">
        <v>1.5</v>
      </c>
      <c r="D20" s="26">
        <v>2</v>
      </c>
      <c r="E20" s="26">
        <v>2.5</v>
      </c>
      <c r="F20" s="26">
        <v>3</v>
      </c>
      <c r="G20" s="26">
        <v>3.5</v>
      </c>
    </row>
    <row r="21" spans="1:7">
      <c r="A21" s="25" t="s">
        <v>156</v>
      </c>
      <c r="B21" s="26">
        <v>1</v>
      </c>
      <c r="C21" s="26">
        <v>1.5</v>
      </c>
      <c r="D21" s="26">
        <v>2</v>
      </c>
      <c r="E21" s="26">
        <v>2.5</v>
      </c>
      <c r="F21" s="26">
        <v>3</v>
      </c>
      <c r="G21" s="26">
        <v>3.5</v>
      </c>
    </row>
    <row r="22" spans="1:7">
      <c r="A22" s="25" t="s">
        <v>157</v>
      </c>
      <c r="B22" s="26">
        <v>1</v>
      </c>
      <c r="C22" s="26">
        <v>1.5</v>
      </c>
      <c r="D22" s="26">
        <v>2</v>
      </c>
      <c r="E22" s="26">
        <v>2.5</v>
      </c>
      <c r="F22" s="26">
        <v>3</v>
      </c>
      <c r="G22" s="26">
        <v>3.5</v>
      </c>
    </row>
    <row r="23" spans="1:7">
      <c r="A23" s="25" t="s">
        <v>158</v>
      </c>
      <c r="B23" s="26">
        <v>1</v>
      </c>
      <c r="C23" s="26">
        <v>1.5</v>
      </c>
      <c r="D23" s="26">
        <v>2</v>
      </c>
      <c r="E23" s="26">
        <v>2.5</v>
      </c>
      <c r="F23" s="26">
        <v>3</v>
      </c>
      <c r="G23" s="26">
        <v>3.5</v>
      </c>
    </row>
    <row r="24" spans="1:7">
      <c r="A24" s="25" t="s">
        <v>159</v>
      </c>
      <c r="B24" s="26">
        <v>1</v>
      </c>
      <c r="C24" s="26">
        <v>1.5</v>
      </c>
      <c r="D24" s="26">
        <v>2</v>
      </c>
      <c r="E24" s="26">
        <v>2.5</v>
      </c>
      <c r="F24" s="26">
        <v>3</v>
      </c>
      <c r="G24" s="26">
        <v>3.5</v>
      </c>
    </row>
    <row r="25" spans="1:7">
      <c r="A25" s="25" t="s">
        <v>160</v>
      </c>
      <c r="B25" s="26">
        <v>1</v>
      </c>
      <c r="C25" s="26">
        <v>1.5</v>
      </c>
      <c r="D25" s="26">
        <v>2</v>
      </c>
      <c r="E25" s="26">
        <v>2.5</v>
      </c>
      <c r="F25" s="26">
        <v>3</v>
      </c>
      <c r="G25" s="26">
        <v>3.5</v>
      </c>
    </row>
    <row r="26" spans="1:7">
      <c r="A26" s="25" t="s">
        <v>161</v>
      </c>
      <c r="B26" s="26">
        <v>1</v>
      </c>
      <c r="C26" s="26">
        <v>1.5</v>
      </c>
      <c r="D26" s="26">
        <v>2</v>
      </c>
      <c r="E26" s="26">
        <v>2.5</v>
      </c>
      <c r="F26" s="26">
        <v>3</v>
      </c>
      <c r="G26" s="26">
        <v>3.5</v>
      </c>
    </row>
    <row r="27" spans="1:7">
      <c r="A27" s="25" t="s">
        <v>165</v>
      </c>
      <c r="B27" s="26">
        <v>1</v>
      </c>
      <c r="C27" s="26">
        <v>1.5</v>
      </c>
      <c r="D27" s="26">
        <v>2</v>
      </c>
      <c r="E27" s="26">
        <v>2.5</v>
      </c>
      <c r="F27" s="26">
        <v>3</v>
      </c>
      <c r="G27" s="26">
        <v>3.5</v>
      </c>
    </row>
    <row r="28" spans="1:7">
      <c r="A28" s="25" t="s">
        <v>163</v>
      </c>
      <c r="B28" s="26">
        <v>1</v>
      </c>
      <c r="C28" s="26">
        <v>1.5</v>
      </c>
      <c r="D28" s="26">
        <v>2</v>
      </c>
      <c r="E28" s="26">
        <v>2.5</v>
      </c>
      <c r="F28" s="26">
        <v>3</v>
      </c>
      <c r="G28" s="26">
        <v>3.5</v>
      </c>
    </row>
    <row r="29" spans="1:7">
      <c r="A29" s="28"/>
      <c r="B29" s="28"/>
      <c r="C29" s="28"/>
      <c r="D29" s="28"/>
      <c r="E29" s="28"/>
      <c r="F29" s="28"/>
      <c r="G29" s="28"/>
    </row>
    <row r="30" spans="1:7" ht="15">
      <c r="A30" s="29" t="s">
        <v>166</v>
      </c>
      <c r="B30" s="30">
        <f>B8+B19</f>
        <v>18</v>
      </c>
      <c r="C30" s="30">
        <f t="shared" ref="C30:G30" si="2">C8+C19</f>
        <v>27</v>
      </c>
      <c r="D30" s="30">
        <f t="shared" si="2"/>
        <v>36</v>
      </c>
      <c r="E30" s="30">
        <f t="shared" si="2"/>
        <v>45</v>
      </c>
      <c r="F30" s="30">
        <f t="shared" si="2"/>
        <v>54</v>
      </c>
      <c r="G30" s="30">
        <f t="shared" si="2"/>
        <v>63</v>
      </c>
    </row>
    <row r="31" spans="1:7">
      <c r="A31" s="35"/>
      <c r="B31" s="35"/>
      <c r="C31" s="35"/>
      <c r="D31" s="35"/>
      <c r="E31" s="35"/>
      <c r="F31" s="35"/>
      <c r="G31" s="35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0">
      <formula1>-1.79769313486231E+100</formula1>
      <formula2>1.79769313486231E+100</formula2>
    </dataValidation>
    <dataValidation allowBlank="1" showInputMessage="1" showErrorMessage="1" prompt="Año 5 (d)" sqref="G6:G7"/>
    <dataValidation allowBlank="1" showInputMessage="1" showErrorMessage="1" prompt="Año 4 (d)" sqref="F6:F7"/>
    <dataValidation allowBlank="1" showInputMessage="1" showErrorMessage="1" prompt="Año 3 (d)" sqref="E6:E7"/>
    <dataValidation allowBlank="1" showInputMessage="1" showErrorMessage="1" prompt="Año 2 (d)" sqref="D6:D7"/>
    <dataValidation allowBlank="1" showInputMessage="1" showErrorMessage="1" prompt="Año 1 (d)" sqref="C6:C7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en Cuestión (de proyecto de presupuesto) (c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28" sqref="A28"/>
    </sheetView>
  </sheetViews>
  <sheetFormatPr baseColWidth="10" defaultRowHeight="12.75"/>
  <cols>
    <col min="1" max="1" width="102.83203125" customWidth="1"/>
    <col min="2" max="7" width="24.1640625" customWidth="1"/>
  </cols>
  <sheetData>
    <row r="1" spans="1:7" ht="21">
      <c r="A1" s="178" t="s">
        <v>167</v>
      </c>
      <c r="B1" s="178"/>
      <c r="C1" s="178"/>
      <c r="D1" s="178"/>
      <c r="E1" s="178"/>
      <c r="F1" s="178"/>
      <c r="G1" s="178"/>
    </row>
    <row r="2" spans="1:7" ht="15">
      <c r="A2" s="179" t="str">
        <f>ENTIDAD</f>
        <v>Municipio de San Miguel de Allende, Gobierno del Estado de Guanajuato</v>
      </c>
      <c r="B2" s="180"/>
      <c r="C2" s="180"/>
      <c r="D2" s="180"/>
      <c r="E2" s="180"/>
      <c r="F2" s="180"/>
      <c r="G2" s="181"/>
    </row>
    <row r="3" spans="1:7" ht="15">
      <c r="A3" s="182" t="s">
        <v>168</v>
      </c>
      <c r="B3" s="183"/>
      <c r="C3" s="183"/>
      <c r="D3" s="183"/>
      <c r="E3" s="183"/>
      <c r="F3" s="183"/>
      <c r="G3" s="184"/>
    </row>
    <row r="4" spans="1:7" ht="15">
      <c r="A4" s="190" t="s">
        <v>121</v>
      </c>
      <c r="B4" s="191"/>
      <c r="C4" s="191"/>
      <c r="D4" s="191"/>
      <c r="E4" s="191"/>
      <c r="F4" s="191"/>
      <c r="G4" s="192"/>
    </row>
    <row r="5" spans="1:7" ht="15">
      <c r="A5" s="193" t="s">
        <v>123</v>
      </c>
      <c r="B5" s="195" t="str">
        <f>ANIO5R</f>
        <v>2012 ¹ (c)</v>
      </c>
      <c r="C5" s="195" t="str">
        <f>ANIO4R</f>
        <v>2013 ¹ (c)</v>
      </c>
      <c r="D5" s="195" t="str">
        <f>ANIO3R</f>
        <v>2014 ¹ (c)</v>
      </c>
      <c r="E5" s="195" t="str">
        <f>ANIO2R</f>
        <v>2015 ¹ (c)</v>
      </c>
      <c r="F5" s="195" t="str">
        <f>ANIO1R</f>
        <v>2016 ¹ (c)</v>
      </c>
      <c r="G5" s="21">
        <f>ANIO_INFORME</f>
        <v>2017</v>
      </c>
    </row>
    <row r="6" spans="1:7" ht="32.25">
      <c r="A6" s="194"/>
      <c r="B6" s="196"/>
      <c r="C6" s="196"/>
      <c r="D6" s="196"/>
      <c r="E6" s="196"/>
      <c r="F6" s="196"/>
      <c r="G6" s="22" t="s">
        <v>169</v>
      </c>
    </row>
    <row r="7" spans="1:7" ht="15">
      <c r="A7" s="23" t="s">
        <v>170</v>
      </c>
      <c r="B7" s="24">
        <f>SUM(B8:B19)</f>
        <v>9</v>
      </c>
      <c r="C7" s="24">
        <f t="shared" ref="C7:G7" si="0">SUM(C8:C19)</f>
        <v>12</v>
      </c>
      <c r="D7" s="24">
        <f t="shared" si="0"/>
        <v>15</v>
      </c>
      <c r="E7" s="24">
        <f t="shared" si="0"/>
        <v>18</v>
      </c>
      <c r="F7" s="24">
        <f t="shared" si="0"/>
        <v>21</v>
      </c>
      <c r="G7" s="24">
        <f t="shared" si="0"/>
        <v>24</v>
      </c>
    </row>
    <row r="8" spans="1:7">
      <c r="A8" s="25" t="s">
        <v>171</v>
      </c>
      <c r="B8" s="26">
        <v>0.75</v>
      </c>
      <c r="C8" s="26">
        <v>1</v>
      </c>
      <c r="D8" s="26">
        <v>1.25</v>
      </c>
      <c r="E8" s="26">
        <v>1.5</v>
      </c>
      <c r="F8" s="26">
        <v>1.75</v>
      </c>
      <c r="G8" s="26">
        <v>2</v>
      </c>
    </row>
    <row r="9" spans="1:7">
      <c r="A9" s="25" t="s">
        <v>172</v>
      </c>
      <c r="B9" s="26">
        <v>0.75</v>
      </c>
      <c r="C9" s="26">
        <v>1</v>
      </c>
      <c r="D9" s="26">
        <v>1.25</v>
      </c>
      <c r="E9" s="26">
        <v>1.5</v>
      </c>
      <c r="F9" s="26">
        <v>1.75</v>
      </c>
      <c r="G9" s="26">
        <v>2</v>
      </c>
    </row>
    <row r="10" spans="1:7">
      <c r="A10" s="25" t="s">
        <v>173</v>
      </c>
      <c r="B10" s="26">
        <v>0.75</v>
      </c>
      <c r="C10" s="26">
        <v>1</v>
      </c>
      <c r="D10" s="26">
        <v>1.25</v>
      </c>
      <c r="E10" s="26">
        <v>1.5</v>
      </c>
      <c r="F10" s="26">
        <v>1.75</v>
      </c>
      <c r="G10" s="26">
        <v>2</v>
      </c>
    </row>
    <row r="11" spans="1:7">
      <c r="A11" s="25" t="s">
        <v>174</v>
      </c>
      <c r="B11" s="26">
        <v>0.75</v>
      </c>
      <c r="C11" s="26">
        <v>1</v>
      </c>
      <c r="D11" s="26">
        <v>1.25</v>
      </c>
      <c r="E11" s="26">
        <v>1.5</v>
      </c>
      <c r="F11" s="26">
        <v>1.75</v>
      </c>
      <c r="G11" s="26">
        <v>2</v>
      </c>
    </row>
    <row r="12" spans="1:7">
      <c r="A12" s="25" t="s">
        <v>175</v>
      </c>
      <c r="B12" s="26">
        <v>0.75</v>
      </c>
      <c r="C12" s="26">
        <v>1</v>
      </c>
      <c r="D12" s="26">
        <v>1.25</v>
      </c>
      <c r="E12" s="26">
        <v>1.5</v>
      </c>
      <c r="F12" s="26">
        <v>1.75</v>
      </c>
      <c r="G12" s="26">
        <v>2</v>
      </c>
    </row>
    <row r="13" spans="1:7">
      <c r="A13" s="31" t="s">
        <v>176</v>
      </c>
      <c r="B13" s="26">
        <v>0.75</v>
      </c>
      <c r="C13" s="26">
        <v>1</v>
      </c>
      <c r="D13" s="26">
        <v>1.25</v>
      </c>
      <c r="E13" s="26">
        <v>1.5</v>
      </c>
      <c r="F13" s="26">
        <v>1.75</v>
      </c>
      <c r="G13" s="26">
        <v>2</v>
      </c>
    </row>
    <row r="14" spans="1:7">
      <c r="A14" s="25" t="s">
        <v>177</v>
      </c>
      <c r="B14" s="26">
        <v>0.75</v>
      </c>
      <c r="C14" s="26">
        <v>1</v>
      </c>
      <c r="D14" s="26">
        <v>1.25</v>
      </c>
      <c r="E14" s="26">
        <v>1.5</v>
      </c>
      <c r="F14" s="26">
        <v>1.75</v>
      </c>
      <c r="G14" s="26">
        <v>2</v>
      </c>
    </row>
    <row r="15" spans="1:7">
      <c r="A15" s="25" t="s">
        <v>178</v>
      </c>
      <c r="B15" s="26">
        <v>0.75</v>
      </c>
      <c r="C15" s="26">
        <v>1</v>
      </c>
      <c r="D15" s="26">
        <v>1.25</v>
      </c>
      <c r="E15" s="26">
        <v>1.5</v>
      </c>
      <c r="F15" s="26">
        <v>1.75</v>
      </c>
      <c r="G15" s="26">
        <v>2</v>
      </c>
    </row>
    <row r="16" spans="1:7">
      <c r="A16" s="25" t="s">
        <v>179</v>
      </c>
      <c r="B16" s="26">
        <v>0.75</v>
      </c>
      <c r="C16" s="26">
        <v>1</v>
      </c>
      <c r="D16" s="26">
        <v>1.25</v>
      </c>
      <c r="E16" s="26">
        <v>1.5</v>
      </c>
      <c r="F16" s="26">
        <v>1.75</v>
      </c>
      <c r="G16" s="26">
        <v>2</v>
      </c>
    </row>
    <row r="17" spans="1:7">
      <c r="A17" s="25" t="s">
        <v>180</v>
      </c>
      <c r="B17" s="26">
        <v>0.75</v>
      </c>
      <c r="C17" s="26">
        <v>1</v>
      </c>
      <c r="D17" s="26">
        <v>1.25</v>
      </c>
      <c r="E17" s="26">
        <v>1.5</v>
      </c>
      <c r="F17" s="26">
        <v>1.75</v>
      </c>
      <c r="G17" s="26">
        <v>2</v>
      </c>
    </row>
    <row r="18" spans="1:7">
      <c r="A18" s="25" t="s">
        <v>181</v>
      </c>
      <c r="B18" s="26">
        <v>0.75</v>
      </c>
      <c r="C18" s="26">
        <v>1</v>
      </c>
      <c r="D18" s="26">
        <v>1.25</v>
      </c>
      <c r="E18" s="26">
        <v>1.5</v>
      </c>
      <c r="F18" s="26">
        <v>1.75</v>
      </c>
      <c r="G18" s="26">
        <v>2</v>
      </c>
    </row>
    <row r="19" spans="1:7">
      <c r="A19" s="25" t="s">
        <v>182</v>
      </c>
      <c r="B19" s="26">
        <v>0.75</v>
      </c>
      <c r="C19" s="26">
        <v>1</v>
      </c>
      <c r="D19" s="26">
        <v>1.25</v>
      </c>
      <c r="E19" s="26">
        <v>1.5</v>
      </c>
      <c r="F19" s="26">
        <v>1.75</v>
      </c>
      <c r="G19" s="26">
        <v>2</v>
      </c>
    </row>
    <row r="20" spans="1:7">
      <c r="A20" s="28"/>
      <c r="B20" s="28"/>
      <c r="C20" s="28"/>
      <c r="D20" s="28"/>
      <c r="E20" s="28"/>
      <c r="F20" s="28"/>
      <c r="G20" s="28"/>
    </row>
    <row r="21" spans="1:7" ht="15">
      <c r="A21" s="29" t="s">
        <v>183</v>
      </c>
      <c r="B21" s="30">
        <f>SUM(B22:B26)</f>
        <v>3.75</v>
      </c>
      <c r="C21" s="30">
        <f t="shared" ref="C21:G21" si="1">SUM(C22:C26)</f>
        <v>5</v>
      </c>
      <c r="D21" s="30">
        <f t="shared" si="1"/>
        <v>6.25</v>
      </c>
      <c r="E21" s="30">
        <f t="shared" si="1"/>
        <v>7.5</v>
      </c>
      <c r="F21" s="30">
        <f t="shared" si="1"/>
        <v>8.75</v>
      </c>
      <c r="G21" s="30">
        <f t="shared" si="1"/>
        <v>10</v>
      </c>
    </row>
    <row r="22" spans="1:7">
      <c r="A22" s="25" t="s">
        <v>184</v>
      </c>
      <c r="B22" s="26">
        <v>0.75</v>
      </c>
      <c r="C22" s="26">
        <v>1</v>
      </c>
      <c r="D22" s="26">
        <v>1.25</v>
      </c>
      <c r="E22" s="26">
        <v>1.5</v>
      </c>
      <c r="F22" s="26">
        <v>1.75</v>
      </c>
      <c r="G22" s="26">
        <v>2</v>
      </c>
    </row>
    <row r="23" spans="1:7">
      <c r="A23" s="25" t="s">
        <v>185</v>
      </c>
      <c r="B23" s="26">
        <v>0.75</v>
      </c>
      <c r="C23" s="26">
        <v>1</v>
      </c>
      <c r="D23" s="26">
        <v>1.25</v>
      </c>
      <c r="E23" s="26">
        <v>1.5</v>
      </c>
      <c r="F23" s="26">
        <v>1.75</v>
      </c>
      <c r="G23" s="26">
        <v>2</v>
      </c>
    </row>
    <row r="24" spans="1:7">
      <c r="A24" s="25" t="s">
        <v>186</v>
      </c>
      <c r="B24" s="26">
        <v>0.75</v>
      </c>
      <c r="C24" s="26">
        <v>1</v>
      </c>
      <c r="D24" s="26">
        <v>1.25</v>
      </c>
      <c r="E24" s="26">
        <v>1.5</v>
      </c>
      <c r="F24" s="26">
        <v>1.75</v>
      </c>
      <c r="G24" s="26">
        <v>2</v>
      </c>
    </row>
    <row r="25" spans="1:7">
      <c r="A25" s="25" t="s">
        <v>187</v>
      </c>
      <c r="B25" s="26">
        <v>0.75</v>
      </c>
      <c r="C25" s="26">
        <v>1</v>
      </c>
      <c r="D25" s="26">
        <v>1.25</v>
      </c>
      <c r="E25" s="26">
        <v>1.5</v>
      </c>
      <c r="F25" s="26">
        <v>1.75</v>
      </c>
      <c r="G25" s="26">
        <v>2</v>
      </c>
    </row>
    <row r="26" spans="1:7">
      <c r="A26" s="25" t="s">
        <v>188</v>
      </c>
      <c r="B26" s="26">
        <v>0.75</v>
      </c>
      <c r="C26" s="26">
        <v>1</v>
      </c>
      <c r="D26" s="26">
        <v>1.25</v>
      </c>
      <c r="E26" s="26">
        <v>1.5</v>
      </c>
      <c r="F26" s="26">
        <v>1.75</v>
      </c>
      <c r="G26" s="26">
        <v>2</v>
      </c>
    </row>
    <row r="27" spans="1:7">
      <c r="A27" s="28"/>
      <c r="B27" s="28"/>
      <c r="C27" s="28"/>
      <c r="D27" s="28"/>
      <c r="E27" s="28"/>
      <c r="F27" s="28"/>
      <c r="G27" s="28"/>
    </row>
    <row r="28" spans="1:7" ht="15">
      <c r="A28" s="29" t="s">
        <v>189</v>
      </c>
      <c r="B28" s="30">
        <f>B29</f>
        <v>0.75</v>
      </c>
      <c r="C28" s="30">
        <f t="shared" ref="C28:G28" si="2">C29</f>
        <v>1</v>
      </c>
      <c r="D28" s="30">
        <f t="shared" si="2"/>
        <v>1.25</v>
      </c>
      <c r="E28" s="30">
        <f t="shared" si="2"/>
        <v>1.5</v>
      </c>
      <c r="F28" s="30">
        <f t="shared" si="2"/>
        <v>1.75</v>
      </c>
      <c r="G28" s="30">
        <f t="shared" si="2"/>
        <v>2</v>
      </c>
    </row>
    <row r="29" spans="1:7">
      <c r="A29" s="25" t="s">
        <v>145</v>
      </c>
      <c r="B29" s="26">
        <v>0.75</v>
      </c>
      <c r="C29" s="26">
        <v>1</v>
      </c>
      <c r="D29" s="26">
        <v>1.25</v>
      </c>
      <c r="E29" s="26">
        <v>1.5</v>
      </c>
      <c r="F29" s="26">
        <v>1.75</v>
      </c>
      <c r="G29" s="26">
        <v>2</v>
      </c>
    </row>
    <row r="30" spans="1:7">
      <c r="A30" s="28"/>
      <c r="B30" s="28"/>
      <c r="C30" s="28"/>
      <c r="D30" s="28"/>
      <c r="E30" s="28"/>
      <c r="F30" s="28"/>
      <c r="G30" s="28"/>
    </row>
    <row r="31" spans="1:7" ht="15">
      <c r="A31" s="29" t="s">
        <v>190</v>
      </c>
      <c r="B31" s="30">
        <f>B7+B21+B28</f>
        <v>13.5</v>
      </c>
      <c r="C31" s="30">
        <f t="shared" ref="C31:G31" si="3">C7+C21+C28</f>
        <v>18</v>
      </c>
      <c r="D31" s="30">
        <f t="shared" si="3"/>
        <v>22.5</v>
      </c>
      <c r="E31" s="30">
        <f t="shared" si="3"/>
        <v>27</v>
      </c>
      <c r="F31" s="30">
        <f t="shared" si="3"/>
        <v>31.5</v>
      </c>
      <c r="G31" s="30">
        <f t="shared" si="3"/>
        <v>36</v>
      </c>
    </row>
    <row r="32" spans="1:7">
      <c r="A32" s="28"/>
      <c r="B32" s="28"/>
      <c r="C32" s="28"/>
      <c r="D32" s="28"/>
      <c r="E32" s="28"/>
      <c r="F32" s="28"/>
      <c r="G32" s="28"/>
    </row>
    <row r="33" spans="1:7" ht="15">
      <c r="A33" s="29" t="s">
        <v>147</v>
      </c>
      <c r="B33" s="28"/>
      <c r="C33" s="28"/>
      <c r="D33" s="28"/>
      <c r="E33" s="28"/>
      <c r="F33" s="28"/>
      <c r="G33" s="28"/>
    </row>
    <row r="34" spans="1:7">
      <c r="A34" s="34" t="s">
        <v>148</v>
      </c>
      <c r="B34" s="26">
        <v>0.75</v>
      </c>
      <c r="C34" s="26">
        <v>1</v>
      </c>
      <c r="D34" s="26">
        <v>1.25</v>
      </c>
      <c r="E34" s="26">
        <v>1.5</v>
      </c>
      <c r="F34" s="26">
        <v>1.75</v>
      </c>
      <c r="G34" s="26">
        <v>2</v>
      </c>
    </row>
    <row r="35" spans="1:7">
      <c r="A35" s="34" t="s">
        <v>191</v>
      </c>
      <c r="B35" s="26">
        <v>0.75</v>
      </c>
      <c r="C35" s="26">
        <v>1</v>
      </c>
      <c r="D35" s="26">
        <v>1.25</v>
      </c>
      <c r="E35" s="26">
        <v>1.5</v>
      </c>
      <c r="F35" s="26">
        <v>1.75</v>
      </c>
      <c r="G35" s="26">
        <v>2</v>
      </c>
    </row>
    <row r="36" spans="1:7" ht="15">
      <c r="A36" s="29" t="s">
        <v>192</v>
      </c>
      <c r="B36" s="30">
        <f>B34+B35</f>
        <v>1.5</v>
      </c>
      <c r="C36" s="30">
        <f t="shared" ref="C36:G36" si="4">C34+C35</f>
        <v>2</v>
      </c>
      <c r="D36" s="30">
        <f t="shared" si="4"/>
        <v>2.5</v>
      </c>
      <c r="E36" s="30">
        <f t="shared" si="4"/>
        <v>3</v>
      </c>
      <c r="F36" s="30">
        <f t="shared" si="4"/>
        <v>3.5</v>
      </c>
      <c r="G36" s="30">
        <f t="shared" si="4"/>
        <v>4</v>
      </c>
    </row>
    <row r="37" spans="1:7">
      <c r="A37" s="40"/>
      <c r="B37" s="40"/>
      <c r="C37" s="40"/>
      <c r="D37" s="40"/>
      <c r="E37" s="40"/>
      <c r="F37" s="40"/>
      <c r="G37" s="40"/>
    </row>
    <row r="38" spans="1:7">
      <c r="A38" s="41"/>
    </row>
    <row r="39" spans="1:7" ht="15">
      <c r="A39" s="189" t="s">
        <v>193</v>
      </c>
      <c r="B39" s="189"/>
      <c r="C39" s="189"/>
      <c r="D39" s="189"/>
      <c r="E39" s="189"/>
      <c r="F39" s="189"/>
      <c r="G39" s="189"/>
    </row>
    <row r="40" spans="1:7" ht="15">
      <c r="A40" s="189" t="s">
        <v>194</v>
      </c>
      <c r="B40" s="189"/>
      <c r="C40" s="189"/>
      <c r="D40" s="189"/>
      <c r="E40" s="189"/>
      <c r="F40" s="189"/>
      <c r="G40" s="189"/>
    </row>
  </sheetData>
  <mergeCells count="12"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36">
      <formula1>-1.79769313486231E+100</formula1>
      <formula2>1.79769313486231E+100</formula2>
    </dataValidation>
    <dataValidation allowBlank="1" showInputMessage="1" showErrorMessage="1" prompt="Año 5 (c)" sqref="B5:B6"/>
    <dataValidation allowBlank="1" showInputMessage="1" showErrorMessage="1" prompt="Año 4 (c)" sqref="C5:C6"/>
    <dataValidation allowBlank="1" showInputMessage="1" showErrorMessage="1" prompt="Año 3 (c)" sqref="D5:D6"/>
    <dataValidation allowBlank="1" showInputMessage="1" showErrorMessage="1" prompt="Año 2 (c)" sqref="E5:E6"/>
    <dataValidation allowBlank="1" showInputMessage="1" showErrorMessage="1" prompt="Año 1 (c)" sqref="F5:F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del Ejercicio Vigente (d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G5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36" sqref="B36"/>
    </sheetView>
  </sheetViews>
  <sheetFormatPr baseColWidth="10" defaultRowHeight="12.75"/>
  <cols>
    <col min="1" max="1" width="81" customWidth="1"/>
    <col min="2" max="7" width="24.1640625" customWidth="1"/>
  </cols>
  <sheetData>
    <row r="1" spans="1:7" ht="21">
      <c r="A1" s="178" t="s">
        <v>195</v>
      </c>
      <c r="B1" s="178"/>
      <c r="C1" s="178"/>
      <c r="D1" s="178"/>
      <c r="E1" s="178"/>
      <c r="F1" s="178"/>
      <c r="G1" s="178"/>
    </row>
    <row r="2" spans="1:7" ht="15">
      <c r="A2" s="179" t="str">
        <f>ENTIDAD</f>
        <v>Municipio de San Miguel de Allende, Gobierno del Estado de Guanajuato</v>
      </c>
      <c r="B2" s="180"/>
      <c r="C2" s="180"/>
      <c r="D2" s="180"/>
      <c r="E2" s="180"/>
      <c r="F2" s="180"/>
      <c r="G2" s="181"/>
    </row>
    <row r="3" spans="1:7" ht="15">
      <c r="A3" s="182" t="s">
        <v>196</v>
      </c>
      <c r="B3" s="183"/>
      <c r="C3" s="183"/>
      <c r="D3" s="183"/>
      <c r="E3" s="183"/>
      <c r="F3" s="183"/>
      <c r="G3" s="184"/>
    </row>
    <row r="4" spans="1:7" ht="15">
      <c r="A4" s="190" t="s">
        <v>121</v>
      </c>
      <c r="B4" s="191"/>
      <c r="C4" s="191"/>
      <c r="D4" s="191"/>
      <c r="E4" s="191"/>
      <c r="F4" s="191"/>
      <c r="G4" s="192"/>
    </row>
    <row r="5" spans="1:7" ht="15">
      <c r="A5" s="197" t="s">
        <v>153</v>
      </c>
      <c r="B5" s="195" t="str">
        <f>ANIO5R</f>
        <v>2012 ¹ (c)</v>
      </c>
      <c r="C5" s="195" t="str">
        <f>ANIO4R</f>
        <v>2013 ¹ (c)</v>
      </c>
      <c r="D5" s="195" t="str">
        <f>ANIO3R</f>
        <v>2014 ¹ (c)</v>
      </c>
      <c r="E5" s="195" t="str">
        <f>ANIO2R</f>
        <v>2015 ¹ (c)</v>
      </c>
      <c r="F5" s="195" t="str">
        <f>ANIO1R</f>
        <v>2016 ¹ (c)</v>
      </c>
      <c r="G5" s="21">
        <f>ANIO_INFORME</f>
        <v>2017</v>
      </c>
    </row>
    <row r="6" spans="1:7" ht="32.25">
      <c r="A6" s="198"/>
      <c r="B6" s="196"/>
      <c r="C6" s="196"/>
      <c r="D6" s="196"/>
      <c r="E6" s="196"/>
      <c r="F6" s="196"/>
      <c r="G6" s="22" t="s">
        <v>197</v>
      </c>
    </row>
    <row r="7" spans="1:7" ht="15">
      <c r="A7" s="23" t="s">
        <v>198</v>
      </c>
      <c r="B7" s="24">
        <f>SUM(B8:B16)</f>
        <v>6.75</v>
      </c>
      <c r="C7" s="24">
        <f t="shared" ref="C7:G7" si="0">SUM(C8:C16)</f>
        <v>9</v>
      </c>
      <c r="D7" s="24">
        <f t="shared" si="0"/>
        <v>11.25</v>
      </c>
      <c r="E7" s="24">
        <f t="shared" si="0"/>
        <v>13.5</v>
      </c>
      <c r="F7" s="24">
        <f t="shared" si="0"/>
        <v>15.75</v>
      </c>
      <c r="G7" s="24">
        <f t="shared" si="0"/>
        <v>18</v>
      </c>
    </row>
    <row r="8" spans="1:7">
      <c r="A8" s="25" t="s">
        <v>155</v>
      </c>
      <c r="B8" s="26">
        <v>0.75</v>
      </c>
      <c r="C8" s="26">
        <v>1</v>
      </c>
      <c r="D8" s="26">
        <v>1.25</v>
      </c>
      <c r="E8" s="26">
        <v>1.5</v>
      </c>
      <c r="F8" s="26">
        <v>1.75</v>
      </c>
      <c r="G8" s="26">
        <v>2</v>
      </c>
    </row>
    <row r="9" spans="1:7">
      <c r="A9" s="25" t="s">
        <v>156</v>
      </c>
      <c r="B9" s="26">
        <v>0.75</v>
      </c>
      <c r="C9" s="26">
        <v>1</v>
      </c>
      <c r="D9" s="26">
        <v>1.25</v>
      </c>
      <c r="E9" s="26">
        <v>1.5</v>
      </c>
      <c r="F9" s="26">
        <v>1.75</v>
      </c>
      <c r="G9" s="26">
        <v>2</v>
      </c>
    </row>
    <row r="10" spans="1:7">
      <c r="A10" s="25" t="s">
        <v>157</v>
      </c>
      <c r="B10" s="26">
        <v>0.75</v>
      </c>
      <c r="C10" s="26">
        <v>1</v>
      </c>
      <c r="D10" s="26">
        <v>1.25</v>
      </c>
      <c r="E10" s="26">
        <v>1.5</v>
      </c>
      <c r="F10" s="26">
        <v>1.75</v>
      </c>
      <c r="G10" s="26">
        <v>2</v>
      </c>
    </row>
    <row r="11" spans="1:7">
      <c r="A11" s="25" t="s">
        <v>158</v>
      </c>
      <c r="B11" s="26">
        <v>0.75</v>
      </c>
      <c r="C11" s="26">
        <v>1</v>
      </c>
      <c r="D11" s="26">
        <v>1.25</v>
      </c>
      <c r="E11" s="26">
        <v>1.5</v>
      </c>
      <c r="F11" s="26">
        <v>1.75</v>
      </c>
      <c r="G11" s="26">
        <v>2</v>
      </c>
    </row>
    <row r="12" spans="1:7">
      <c r="A12" s="25" t="s">
        <v>159</v>
      </c>
      <c r="B12" s="26">
        <v>0.75</v>
      </c>
      <c r="C12" s="26">
        <v>1</v>
      </c>
      <c r="D12" s="26">
        <v>1.25</v>
      </c>
      <c r="E12" s="26">
        <v>1.5</v>
      </c>
      <c r="F12" s="26">
        <v>1.75</v>
      </c>
      <c r="G12" s="26">
        <v>2</v>
      </c>
    </row>
    <row r="13" spans="1:7">
      <c r="A13" s="25" t="s">
        <v>160</v>
      </c>
      <c r="B13" s="26">
        <v>0.75</v>
      </c>
      <c r="C13" s="26">
        <v>1</v>
      </c>
      <c r="D13" s="26">
        <v>1.25</v>
      </c>
      <c r="E13" s="26">
        <v>1.5</v>
      </c>
      <c r="F13" s="26">
        <v>1.75</v>
      </c>
      <c r="G13" s="26">
        <v>2</v>
      </c>
    </row>
    <row r="14" spans="1:7">
      <c r="A14" s="25" t="s">
        <v>161</v>
      </c>
      <c r="B14" s="26">
        <v>0.75</v>
      </c>
      <c r="C14" s="26">
        <v>1</v>
      </c>
      <c r="D14" s="26">
        <v>1.25</v>
      </c>
      <c r="E14" s="26">
        <v>1.5</v>
      </c>
      <c r="F14" s="26">
        <v>1.75</v>
      </c>
      <c r="G14" s="26">
        <v>2</v>
      </c>
    </row>
    <row r="15" spans="1:7">
      <c r="A15" s="25" t="s">
        <v>162</v>
      </c>
      <c r="B15" s="26">
        <v>0.75</v>
      </c>
      <c r="C15" s="26">
        <v>1</v>
      </c>
      <c r="D15" s="26">
        <v>1.25</v>
      </c>
      <c r="E15" s="26">
        <v>1.5</v>
      </c>
      <c r="F15" s="26">
        <v>1.75</v>
      </c>
      <c r="G15" s="26">
        <v>2</v>
      </c>
    </row>
    <row r="16" spans="1:7">
      <c r="A16" s="25" t="s">
        <v>163</v>
      </c>
      <c r="B16" s="26">
        <v>0.75</v>
      </c>
      <c r="C16" s="26">
        <v>1</v>
      </c>
      <c r="D16" s="26">
        <v>1.25</v>
      </c>
      <c r="E16" s="26">
        <v>1.5</v>
      </c>
      <c r="F16" s="26">
        <v>1.75</v>
      </c>
      <c r="G16" s="26">
        <v>2</v>
      </c>
    </row>
    <row r="17" spans="1:7">
      <c r="A17" s="28"/>
      <c r="B17" s="28"/>
      <c r="C17" s="28"/>
      <c r="D17" s="28"/>
      <c r="E17" s="28"/>
      <c r="F17" s="28"/>
      <c r="G17" s="28"/>
    </row>
    <row r="18" spans="1:7" ht="15">
      <c r="A18" s="29" t="s">
        <v>199</v>
      </c>
      <c r="B18" s="30">
        <f>SUM(B19:B27)</f>
        <v>6.75</v>
      </c>
      <c r="C18" s="30">
        <f t="shared" ref="C18:G18" si="1">SUM(C19:C27)</f>
        <v>9</v>
      </c>
      <c r="D18" s="30">
        <f t="shared" si="1"/>
        <v>11.25</v>
      </c>
      <c r="E18" s="30">
        <f t="shared" si="1"/>
        <v>13.5</v>
      </c>
      <c r="F18" s="30">
        <f t="shared" si="1"/>
        <v>15.75</v>
      </c>
      <c r="G18" s="30">
        <f t="shared" si="1"/>
        <v>18</v>
      </c>
    </row>
    <row r="19" spans="1:7">
      <c r="A19" s="25" t="s">
        <v>155</v>
      </c>
      <c r="B19" s="26">
        <v>0.75</v>
      </c>
      <c r="C19" s="26">
        <v>1</v>
      </c>
      <c r="D19" s="26">
        <v>1.25</v>
      </c>
      <c r="E19" s="26">
        <v>1.5</v>
      </c>
      <c r="F19" s="26">
        <v>1.75</v>
      </c>
      <c r="G19" s="26">
        <v>2</v>
      </c>
    </row>
    <row r="20" spans="1:7">
      <c r="A20" s="25" t="s">
        <v>156</v>
      </c>
      <c r="B20" s="26">
        <v>0.75</v>
      </c>
      <c r="C20" s="26">
        <v>1</v>
      </c>
      <c r="D20" s="26">
        <v>1.25</v>
      </c>
      <c r="E20" s="26">
        <v>1.5</v>
      </c>
      <c r="F20" s="26">
        <v>1.75</v>
      </c>
      <c r="G20" s="26">
        <v>2</v>
      </c>
    </row>
    <row r="21" spans="1:7">
      <c r="A21" s="25" t="s">
        <v>157</v>
      </c>
      <c r="B21" s="26">
        <v>0.75</v>
      </c>
      <c r="C21" s="26">
        <v>1</v>
      </c>
      <c r="D21" s="26">
        <v>1.25</v>
      </c>
      <c r="E21" s="26">
        <v>1.5</v>
      </c>
      <c r="F21" s="26">
        <v>1.75</v>
      </c>
      <c r="G21" s="26">
        <v>2</v>
      </c>
    </row>
    <row r="22" spans="1:7">
      <c r="A22" s="25" t="s">
        <v>158</v>
      </c>
      <c r="B22" s="26">
        <v>0.75</v>
      </c>
      <c r="C22" s="26">
        <v>1</v>
      </c>
      <c r="D22" s="26">
        <v>1.25</v>
      </c>
      <c r="E22" s="26">
        <v>1.5</v>
      </c>
      <c r="F22" s="26">
        <v>1.75</v>
      </c>
      <c r="G22" s="26">
        <v>2</v>
      </c>
    </row>
    <row r="23" spans="1:7">
      <c r="A23" s="25" t="s">
        <v>159</v>
      </c>
      <c r="B23" s="26">
        <v>0.75</v>
      </c>
      <c r="C23" s="26">
        <v>1</v>
      </c>
      <c r="D23" s="26">
        <v>1.25</v>
      </c>
      <c r="E23" s="26">
        <v>1.5</v>
      </c>
      <c r="F23" s="26">
        <v>1.75</v>
      </c>
      <c r="G23" s="26">
        <v>2</v>
      </c>
    </row>
    <row r="24" spans="1:7">
      <c r="A24" s="25" t="s">
        <v>160</v>
      </c>
      <c r="B24" s="26">
        <v>0.75</v>
      </c>
      <c r="C24" s="26">
        <v>1</v>
      </c>
      <c r="D24" s="26">
        <v>1.25</v>
      </c>
      <c r="E24" s="26">
        <v>1.5</v>
      </c>
      <c r="F24" s="26">
        <v>1.75</v>
      </c>
      <c r="G24" s="26">
        <v>2</v>
      </c>
    </row>
    <row r="25" spans="1:7">
      <c r="A25" s="25" t="s">
        <v>161</v>
      </c>
      <c r="B25" s="26">
        <v>0.75</v>
      </c>
      <c r="C25" s="26">
        <v>1</v>
      </c>
      <c r="D25" s="26">
        <v>1.25</v>
      </c>
      <c r="E25" s="26">
        <v>1.5</v>
      </c>
      <c r="F25" s="26">
        <v>1.75</v>
      </c>
      <c r="G25" s="26">
        <v>2</v>
      </c>
    </row>
    <row r="26" spans="1:7">
      <c r="A26" s="25" t="s">
        <v>165</v>
      </c>
      <c r="B26" s="26">
        <v>0.75</v>
      </c>
      <c r="C26" s="26">
        <v>1</v>
      </c>
      <c r="D26" s="26">
        <v>1.25</v>
      </c>
      <c r="E26" s="26">
        <v>1.5</v>
      </c>
      <c r="F26" s="26">
        <v>1.75</v>
      </c>
      <c r="G26" s="26">
        <v>2</v>
      </c>
    </row>
    <row r="27" spans="1:7">
      <c r="A27" s="25" t="s">
        <v>163</v>
      </c>
      <c r="B27" s="26">
        <v>0.75</v>
      </c>
      <c r="C27" s="26">
        <v>1</v>
      </c>
      <c r="D27" s="26">
        <v>1.25</v>
      </c>
      <c r="E27" s="26">
        <v>1.5</v>
      </c>
      <c r="F27" s="26">
        <v>1.75</v>
      </c>
      <c r="G27" s="26">
        <v>2</v>
      </c>
    </row>
    <row r="28" spans="1:7">
      <c r="A28" s="28"/>
      <c r="B28" s="28"/>
      <c r="C28" s="28"/>
      <c r="D28" s="28"/>
      <c r="E28" s="28"/>
      <c r="F28" s="28"/>
      <c r="G28" s="28"/>
    </row>
    <row r="29" spans="1:7" ht="15">
      <c r="A29" s="29" t="s">
        <v>200</v>
      </c>
      <c r="B29" s="26">
        <f>B7+B18</f>
        <v>13.5</v>
      </c>
      <c r="C29" s="26">
        <f t="shared" ref="C29:G29" si="2">C7+C18</f>
        <v>18</v>
      </c>
      <c r="D29" s="26">
        <f t="shared" si="2"/>
        <v>22.5</v>
      </c>
      <c r="E29" s="26">
        <f t="shared" si="2"/>
        <v>27</v>
      </c>
      <c r="F29" s="26">
        <f t="shared" si="2"/>
        <v>31.5</v>
      </c>
      <c r="G29" s="26">
        <f t="shared" si="2"/>
        <v>36</v>
      </c>
    </row>
    <row r="30" spans="1:7">
      <c r="A30" s="35"/>
      <c r="B30" s="35"/>
      <c r="C30" s="35"/>
      <c r="D30" s="35"/>
      <c r="E30" s="35"/>
      <c r="F30" s="35"/>
      <c r="G30" s="35"/>
    </row>
    <row r="31" spans="1:7">
      <c r="A31" s="41"/>
    </row>
    <row r="32" spans="1:7" ht="15">
      <c r="A32" s="189" t="s">
        <v>193</v>
      </c>
      <c r="B32" s="189"/>
      <c r="C32" s="189"/>
      <c r="D32" s="189"/>
      <c r="E32" s="189"/>
      <c r="F32" s="189"/>
      <c r="G32" s="189"/>
    </row>
    <row r="33" spans="1:7" ht="15">
      <c r="A33" s="189" t="s">
        <v>194</v>
      </c>
      <c r="B33" s="189"/>
      <c r="C33" s="189"/>
      <c r="D33" s="189"/>
      <c r="E33" s="189"/>
      <c r="F33" s="189"/>
      <c r="G33" s="189"/>
    </row>
  </sheetData>
  <mergeCells count="12"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dataValidations count="6">
    <dataValidation type="decimal" allowBlank="1" showInputMessage="1" showErrorMessage="1" sqref="B7:G29">
      <formula1>-1.79769313486231E+100</formula1>
      <formula2>1.79769313486231E+100</formula2>
    </dataValidation>
    <dataValidation allowBlank="1" showInputMessage="1" showErrorMessage="1" prompt="Año 5 (c)" sqref="B5:B6"/>
    <dataValidation allowBlank="1" showInputMessage="1" showErrorMessage="1" prompt="Año 4 (c)" sqref="C5:C6"/>
    <dataValidation allowBlank="1" showInputMessage="1" showErrorMessage="1" prompt="Año 3 (c)" sqref="D5:D6"/>
    <dataValidation allowBlank="1" showInputMessage="1" showErrorMessage="1" prompt="Año 2 (c)" sqref="E5:E6"/>
    <dataValidation allowBlank="1" showInputMessage="1" showErrorMessage="1" prompt="Año 1 (c)" sqref="F5:F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Año del Ejercicio Vigente (d)">
          <x14:formula1>
            <xm:f>'C:\Users\JEFCONTABLE\Documents\MONICA\MONICA GENERAL\CUENTA PUBLICA 2017\CUENTA PUBLICA ANUAL 2017\[Formatos_Anexo_1_Criterios_LDF.xlsm]Info General'!#REF!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G5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E22" sqref="E22"/>
    </sheetView>
  </sheetViews>
  <sheetFormatPr baseColWidth="10" defaultRowHeight="12.75"/>
  <cols>
    <col min="1" max="1" width="35.5" customWidth="1"/>
    <col min="2" max="2" width="11.83203125" bestFit="1" customWidth="1"/>
  </cols>
  <sheetData>
    <row r="1" spans="1:6" ht="21">
      <c r="A1" s="199" t="s">
        <v>201</v>
      </c>
      <c r="B1" s="199"/>
      <c r="C1" s="199"/>
      <c r="D1" s="199"/>
      <c r="E1" s="199"/>
      <c r="F1" s="199"/>
    </row>
    <row r="2" spans="1:6" ht="15">
      <c r="A2" s="179" t="str">
        <f>ENTE_PUBLICO</f>
        <v>SISTEMA DE AGUA POTABLE Y ALCANTARILLADO DE SAN MIGUEL DE ALLENDE, Gobierno del Estado de Guanajuato</v>
      </c>
      <c r="B2" s="180"/>
      <c r="C2" s="180"/>
      <c r="D2" s="180"/>
      <c r="E2" s="180"/>
      <c r="F2" s="181"/>
    </row>
    <row r="3" spans="1:6" ht="15">
      <c r="A3" s="190" t="s">
        <v>202</v>
      </c>
      <c r="B3" s="191"/>
      <c r="C3" s="191"/>
      <c r="D3" s="191"/>
      <c r="E3" s="191"/>
      <c r="F3" s="192"/>
    </row>
    <row r="4" spans="1:6" ht="60">
      <c r="A4" s="42"/>
      <c r="B4" s="42" t="s">
        <v>203</v>
      </c>
      <c r="C4" s="42" t="s">
        <v>204</v>
      </c>
      <c r="D4" s="42" t="s">
        <v>205</v>
      </c>
      <c r="E4" s="42" t="s">
        <v>206</v>
      </c>
      <c r="F4" s="42" t="s">
        <v>207</v>
      </c>
    </row>
    <row r="5" spans="1:6" ht="15">
      <c r="A5" s="43" t="s">
        <v>208</v>
      </c>
      <c r="B5" s="44"/>
      <c r="C5" s="44"/>
      <c r="D5" s="44"/>
      <c r="E5" s="44"/>
      <c r="F5" s="44"/>
    </row>
    <row r="6" spans="1:6" ht="38.25">
      <c r="A6" s="45" t="s">
        <v>209</v>
      </c>
      <c r="B6" s="26"/>
      <c r="C6" s="26"/>
      <c r="D6" s="26"/>
      <c r="E6" s="26"/>
      <c r="F6" s="26"/>
    </row>
    <row r="7" spans="1:6" ht="38.25">
      <c r="A7" s="45" t="s">
        <v>210</v>
      </c>
      <c r="B7" s="26"/>
      <c r="C7" s="26"/>
      <c r="D7" s="26"/>
      <c r="E7" s="26"/>
      <c r="F7" s="26"/>
    </row>
    <row r="8" spans="1:6">
      <c r="A8" s="46"/>
      <c r="B8" s="28"/>
      <c r="C8" s="28"/>
      <c r="D8" s="28"/>
      <c r="E8" s="28"/>
      <c r="F8" s="28"/>
    </row>
    <row r="9" spans="1:6" ht="15">
      <c r="A9" s="43" t="s">
        <v>211</v>
      </c>
      <c r="B9" s="28"/>
      <c r="C9" s="28"/>
      <c r="D9" s="28"/>
      <c r="E9" s="28"/>
      <c r="F9" s="28"/>
    </row>
    <row r="10" spans="1:6">
      <c r="A10" s="45" t="s">
        <v>212</v>
      </c>
      <c r="B10" s="26"/>
      <c r="C10" s="26"/>
      <c r="D10" s="26"/>
      <c r="E10" s="26"/>
      <c r="F10" s="26"/>
    </row>
    <row r="11" spans="1:6">
      <c r="A11" s="47" t="s">
        <v>213</v>
      </c>
      <c r="B11" s="26"/>
      <c r="C11" s="26"/>
      <c r="D11" s="26"/>
      <c r="E11" s="26"/>
      <c r="F11" s="26"/>
    </row>
    <row r="12" spans="1:6">
      <c r="A12" s="47" t="s">
        <v>214</v>
      </c>
      <c r="B12" s="26"/>
      <c r="C12" s="26"/>
      <c r="D12" s="26"/>
      <c r="E12" s="26"/>
      <c r="F12" s="26"/>
    </row>
    <row r="13" spans="1:6">
      <c r="A13" s="47" t="s">
        <v>215</v>
      </c>
      <c r="B13" s="26"/>
      <c r="C13" s="26"/>
      <c r="D13" s="26"/>
      <c r="E13" s="26"/>
      <c r="F13" s="26"/>
    </row>
    <row r="14" spans="1:6">
      <c r="A14" s="45" t="s">
        <v>216</v>
      </c>
      <c r="B14" s="26"/>
      <c r="C14" s="26"/>
      <c r="D14" s="26"/>
      <c r="E14" s="26"/>
      <c r="F14" s="26"/>
    </row>
    <row r="15" spans="1:6">
      <c r="A15" s="47" t="s">
        <v>213</v>
      </c>
      <c r="B15" s="26"/>
      <c r="C15" s="26"/>
      <c r="D15" s="26"/>
      <c r="E15" s="26"/>
      <c r="F15" s="26"/>
    </row>
    <row r="16" spans="1:6">
      <c r="A16" s="47" t="s">
        <v>214</v>
      </c>
      <c r="B16" s="26"/>
      <c r="C16" s="26"/>
      <c r="D16" s="26"/>
      <c r="E16" s="26"/>
      <c r="F16" s="26"/>
    </row>
    <row r="17" spans="1:6">
      <c r="A17" s="47" t="s">
        <v>215</v>
      </c>
      <c r="B17" s="26"/>
      <c r="C17" s="26"/>
      <c r="D17" s="26"/>
      <c r="E17" s="26"/>
      <c r="F17" s="26"/>
    </row>
    <row r="18" spans="1:6">
      <c r="A18" s="45" t="s">
        <v>217</v>
      </c>
      <c r="B18" s="48"/>
      <c r="C18" s="26"/>
      <c r="D18" s="26"/>
      <c r="E18" s="26"/>
      <c r="F18" s="26"/>
    </row>
    <row r="19" spans="1:6" ht="38.25">
      <c r="A19" s="45" t="s">
        <v>218</v>
      </c>
      <c r="B19" s="26"/>
      <c r="C19" s="26"/>
      <c r="D19" s="26"/>
      <c r="E19" s="26"/>
      <c r="F19" s="26"/>
    </row>
    <row r="20" spans="1:6" ht="38.25">
      <c r="A20" s="45" t="s">
        <v>219</v>
      </c>
      <c r="B20" s="49"/>
      <c r="C20" s="49"/>
      <c r="D20" s="49"/>
      <c r="E20" s="49"/>
      <c r="F20" s="49"/>
    </row>
    <row r="21" spans="1:6" ht="38.25">
      <c r="A21" s="45" t="s">
        <v>220</v>
      </c>
      <c r="B21" s="49"/>
      <c r="C21" s="49"/>
      <c r="D21" s="49"/>
      <c r="E21" s="49"/>
      <c r="F21" s="49"/>
    </row>
    <row r="22" spans="1:6" ht="38.25">
      <c r="A22" s="50" t="s">
        <v>221</v>
      </c>
      <c r="B22" s="49"/>
      <c r="C22" s="49"/>
      <c r="D22" s="49"/>
      <c r="E22" s="49"/>
      <c r="F22" s="49"/>
    </row>
    <row r="23" spans="1:6" ht="25.5">
      <c r="A23" s="50" t="s">
        <v>222</v>
      </c>
      <c r="B23" s="49"/>
      <c r="C23" s="49"/>
      <c r="D23" s="49"/>
      <c r="E23" s="49"/>
      <c r="F23" s="49"/>
    </row>
    <row r="24" spans="1:6" ht="25.5">
      <c r="A24" s="50" t="s">
        <v>223</v>
      </c>
      <c r="B24" s="51"/>
      <c r="C24" s="26"/>
      <c r="D24" s="26"/>
      <c r="E24" s="26"/>
      <c r="F24" s="26"/>
    </row>
    <row r="25" spans="1:6">
      <c r="A25" s="45" t="s">
        <v>224</v>
      </c>
      <c r="B25" s="51"/>
      <c r="C25" s="26"/>
      <c r="D25" s="26"/>
      <c r="E25" s="26"/>
      <c r="F25" s="26"/>
    </row>
    <row r="26" spans="1:6">
      <c r="A26" s="46"/>
      <c r="B26" s="28"/>
      <c r="C26" s="28"/>
      <c r="D26" s="28"/>
      <c r="E26" s="28"/>
      <c r="F26" s="28"/>
    </row>
    <row r="27" spans="1:6" ht="15">
      <c r="A27" s="43" t="s">
        <v>225</v>
      </c>
      <c r="B27" s="28"/>
      <c r="C27" s="28"/>
      <c r="D27" s="28"/>
      <c r="E27" s="28"/>
      <c r="F27" s="28"/>
    </row>
    <row r="28" spans="1:6" ht="25.5">
      <c r="A28" s="45" t="s">
        <v>226</v>
      </c>
      <c r="B28" s="26"/>
      <c r="C28" s="26"/>
      <c r="D28" s="26"/>
      <c r="E28" s="26"/>
      <c r="F28" s="26"/>
    </row>
    <row r="29" spans="1:6">
      <c r="A29" s="46"/>
      <c r="B29" s="28"/>
      <c r="C29" s="28"/>
      <c r="D29" s="28"/>
      <c r="E29" s="28"/>
      <c r="F29" s="28"/>
    </row>
    <row r="30" spans="1:6" ht="15">
      <c r="A30" s="43" t="s">
        <v>227</v>
      </c>
      <c r="B30" s="28"/>
      <c r="C30" s="28"/>
      <c r="D30" s="28"/>
      <c r="E30" s="28"/>
      <c r="F30" s="28"/>
    </row>
    <row r="31" spans="1:6">
      <c r="A31" s="45" t="s">
        <v>212</v>
      </c>
      <c r="B31" s="26"/>
      <c r="C31" s="26"/>
      <c r="D31" s="26"/>
      <c r="E31" s="26"/>
      <c r="F31" s="26"/>
    </row>
    <row r="32" spans="1:6">
      <c r="A32" s="45" t="s">
        <v>216</v>
      </c>
      <c r="B32" s="26"/>
      <c r="C32" s="26"/>
      <c r="D32" s="26"/>
      <c r="E32" s="26"/>
      <c r="F32" s="26"/>
    </row>
    <row r="33" spans="1:6" ht="25.5">
      <c r="A33" s="45" t="s">
        <v>228</v>
      </c>
      <c r="B33" s="26"/>
      <c r="C33" s="26"/>
      <c r="D33" s="26"/>
      <c r="E33" s="26"/>
      <c r="F33" s="26"/>
    </row>
    <row r="34" spans="1:6">
      <c r="A34" s="46"/>
      <c r="B34" s="28"/>
      <c r="C34" s="28"/>
      <c r="D34" s="28"/>
      <c r="E34" s="28"/>
      <c r="F34" s="28"/>
    </row>
    <row r="35" spans="1:6" ht="15">
      <c r="A35" s="43" t="s">
        <v>229</v>
      </c>
      <c r="B35" s="28"/>
      <c r="C35" s="28"/>
      <c r="D35" s="28"/>
      <c r="E35" s="28"/>
      <c r="F35" s="28"/>
    </row>
    <row r="36" spans="1:6">
      <c r="A36" s="45" t="s">
        <v>230</v>
      </c>
      <c r="B36" s="26"/>
      <c r="C36" s="26"/>
      <c r="D36" s="26"/>
      <c r="E36" s="26"/>
      <c r="F36" s="26"/>
    </row>
    <row r="37" spans="1:6">
      <c r="A37" s="45" t="s">
        <v>231</v>
      </c>
      <c r="B37" s="26"/>
      <c r="C37" s="26"/>
      <c r="D37" s="26"/>
      <c r="E37" s="26"/>
      <c r="F37" s="26"/>
    </row>
    <row r="38" spans="1:6">
      <c r="A38" s="45" t="s">
        <v>232</v>
      </c>
      <c r="B38" s="51"/>
      <c r="C38" s="26"/>
      <c r="D38" s="26"/>
      <c r="E38" s="26"/>
      <c r="F38" s="26"/>
    </row>
    <row r="39" spans="1:6">
      <c r="A39" s="46"/>
      <c r="B39" s="28"/>
      <c r="C39" s="28"/>
      <c r="D39" s="28"/>
      <c r="E39" s="28"/>
      <c r="F39" s="28"/>
    </row>
    <row r="40" spans="1:6" ht="15">
      <c r="A40" s="43" t="s">
        <v>233</v>
      </c>
      <c r="B40" s="26"/>
      <c r="C40" s="26"/>
      <c r="D40" s="26"/>
      <c r="E40" s="26"/>
      <c r="F40" s="26"/>
    </row>
    <row r="41" spans="1:6">
      <c r="A41" s="46"/>
      <c r="B41" s="28"/>
      <c r="C41" s="28"/>
      <c r="D41" s="28"/>
      <c r="E41" s="28"/>
      <c r="F41" s="28"/>
    </row>
    <row r="42" spans="1:6" ht="30">
      <c r="A42" s="43" t="s">
        <v>234</v>
      </c>
      <c r="B42" s="28"/>
      <c r="C42" s="28"/>
      <c r="D42" s="28"/>
      <c r="E42" s="28"/>
      <c r="F42" s="28"/>
    </row>
    <row r="43" spans="1:6" ht="25.5">
      <c r="A43" s="45" t="s">
        <v>235</v>
      </c>
      <c r="B43" s="26"/>
      <c r="C43" s="26"/>
      <c r="D43" s="26"/>
      <c r="E43" s="26"/>
      <c r="F43" s="26"/>
    </row>
    <row r="44" spans="1:6">
      <c r="A44" s="45" t="s">
        <v>236</v>
      </c>
      <c r="B44" s="26"/>
      <c r="C44" s="26"/>
      <c r="D44" s="26"/>
      <c r="E44" s="26"/>
      <c r="F44" s="26"/>
    </row>
    <row r="45" spans="1:6">
      <c r="A45" s="45" t="s">
        <v>237</v>
      </c>
      <c r="B45" s="26"/>
      <c r="C45" s="26"/>
      <c r="D45" s="26"/>
      <c r="E45" s="26"/>
      <c r="F45" s="26"/>
    </row>
    <row r="46" spans="1:6">
      <c r="A46" s="46"/>
      <c r="B46" s="28"/>
      <c r="C46" s="28"/>
      <c r="D46" s="28"/>
      <c r="E46" s="28"/>
      <c r="F46" s="28"/>
    </row>
    <row r="47" spans="1:6" ht="60">
      <c r="A47" s="43" t="s">
        <v>238</v>
      </c>
      <c r="B47" s="28"/>
      <c r="C47" s="28"/>
      <c r="D47" s="28"/>
      <c r="E47" s="28"/>
      <c r="F47" s="28"/>
    </row>
    <row r="48" spans="1:6">
      <c r="A48" s="50" t="s">
        <v>236</v>
      </c>
      <c r="B48" s="49"/>
      <c r="C48" s="49"/>
      <c r="D48" s="49"/>
      <c r="E48" s="49"/>
      <c r="F48" s="49"/>
    </row>
    <row r="49" spans="1:6">
      <c r="A49" s="50" t="s">
        <v>237</v>
      </c>
      <c r="B49" s="49"/>
      <c r="C49" s="49"/>
      <c r="D49" s="49"/>
      <c r="E49" s="49"/>
      <c r="F49" s="49"/>
    </row>
    <row r="50" spans="1:6">
      <c r="A50" s="46"/>
      <c r="B50" s="28"/>
      <c r="C50" s="28"/>
      <c r="D50" s="28"/>
      <c r="E50" s="28"/>
      <c r="F50" s="28"/>
    </row>
    <row r="51" spans="1:6" ht="30">
      <c r="A51" s="43" t="s">
        <v>239</v>
      </c>
      <c r="B51" s="28"/>
      <c r="C51" s="28"/>
      <c r="D51" s="28"/>
      <c r="E51" s="28"/>
      <c r="F51" s="28"/>
    </row>
    <row r="52" spans="1:6">
      <c r="A52" s="45" t="s">
        <v>236</v>
      </c>
      <c r="B52" s="26"/>
      <c r="C52" s="26"/>
      <c r="D52" s="26"/>
      <c r="E52" s="26"/>
      <c r="F52" s="26"/>
    </row>
    <row r="53" spans="1:6">
      <c r="A53" s="45" t="s">
        <v>237</v>
      </c>
      <c r="B53" s="26"/>
      <c r="C53" s="26"/>
      <c r="D53" s="26"/>
      <c r="E53" s="26"/>
      <c r="F53" s="26"/>
    </row>
    <row r="54" spans="1:6">
      <c r="A54" s="45" t="s">
        <v>240</v>
      </c>
      <c r="B54" s="26"/>
      <c r="C54" s="26"/>
      <c r="D54" s="26"/>
      <c r="E54" s="26"/>
      <c r="F54" s="26"/>
    </row>
    <row r="55" spans="1:6">
      <c r="A55" s="46"/>
      <c r="B55" s="28"/>
      <c r="C55" s="28"/>
      <c r="D55" s="28"/>
      <c r="E55" s="28"/>
      <c r="F55" s="28"/>
    </row>
    <row r="56" spans="1:6" ht="15">
      <c r="A56" s="43" t="s">
        <v>241</v>
      </c>
      <c r="B56" s="28"/>
      <c r="C56" s="28"/>
      <c r="D56" s="28"/>
      <c r="E56" s="28"/>
      <c r="F56" s="28"/>
    </row>
    <row r="57" spans="1:6">
      <c r="A57" s="45" t="s">
        <v>236</v>
      </c>
      <c r="B57" s="26"/>
      <c r="C57" s="26"/>
      <c r="D57" s="26"/>
      <c r="E57" s="26"/>
      <c r="F57" s="26"/>
    </row>
    <row r="58" spans="1:6">
      <c r="A58" s="45" t="s">
        <v>237</v>
      </c>
      <c r="B58" s="26"/>
      <c r="C58" s="26"/>
      <c r="D58" s="26"/>
      <c r="E58" s="26"/>
      <c r="F58" s="26"/>
    </row>
    <row r="59" spans="1:6">
      <c r="A59" s="46"/>
      <c r="B59" s="28"/>
      <c r="C59" s="28"/>
      <c r="D59" s="28"/>
      <c r="E59" s="28"/>
      <c r="F59" s="28"/>
    </row>
    <row r="60" spans="1:6" ht="15">
      <c r="A60" s="43" t="s">
        <v>242</v>
      </c>
      <c r="B60" s="28"/>
      <c r="C60" s="28"/>
      <c r="D60" s="28"/>
      <c r="E60" s="28"/>
      <c r="F60" s="28"/>
    </row>
    <row r="61" spans="1:6">
      <c r="A61" s="45" t="s">
        <v>243</v>
      </c>
      <c r="B61" s="26"/>
      <c r="C61" s="26"/>
      <c r="D61" s="26"/>
      <c r="E61" s="26"/>
      <c r="F61" s="26"/>
    </row>
    <row r="62" spans="1:6">
      <c r="A62" s="45" t="s">
        <v>244</v>
      </c>
      <c r="B62" s="51"/>
      <c r="C62" s="26"/>
      <c r="D62" s="26"/>
      <c r="E62" s="26"/>
      <c r="F62" s="26"/>
    </row>
    <row r="63" spans="1:6">
      <c r="A63" s="46"/>
      <c r="B63" s="28"/>
      <c r="C63" s="28"/>
      <c r="D63" s="28"/>
      <c r="E63" s="28"/>
      <c r="F63" s="28"/>
    </row>
    <row r="64" spans="1:6" ht="15">
      <c r="A64" s="43" t="s">
        <v>245</v>
      </c>
      <c r="B64" s="28"/>
      <c r="C64" s="28"/>
      <c r="D64" s="28"/>
      <c r="E64" s="28"/>
      <c r="F64" s="28"/>
    </row>
    <row r="65" spans="1:6" ht="25.5">
      <c r="A65" s="45" t="s">
        <v>246</v>
      </c>
      <c r="B65" s="26"/>
      <c r="C65" s="26"/>
      <c r="D65" s="26"/>
      <c r="E65" s="26"/>
      <c r="F65" s="26"/>
    </row>
    <row r="66" spans="1:6" ht="25.5">
      <c r="A66" s="45" t="s">
        <v>247</v>
      </c>
      <c r="B66" s="26"/>
      <c r="C66" s="26"/>
      <c r="D66" s="26"/>
      <c r="E66" s="26"/>
      <c r="F66" s="26"/>
    </row>
    <row r="67" spans="1:6">
      <c r="A67" s="52"/>
      <c r="B67" s="40"/>
      <c r="C67" s="40"/>
      <c r="D67" s="40"/>
      <c r="E67" s="40"/>
      <c r="F67" s="40"/>
    </row>
  </sheetData>
  <mergeCells count="3">
    <mergeCell ref="A1:F1"/>
    <mergeCell ref="A2:F2"/>
    <mergeCell ref="A3:F3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F40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E40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D40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C40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F18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E18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D18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C18</xm:sqref>
        </x14:dataValidation>
        <x14:dataValidation type="whole" allowBlank="1" showInputMessage="1" showErrorMessage="1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B18</xm:sqref>
        </x14:dataValidation>
        <x14:dataValidation type="decimal" allowBlank="1" showInputMessage="1" showErrorMessage="1" prompt="El valor presente de las contribuciones asociadas a los sueldos futuros de cotización de generaciones futuras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B49:F49</xm:sqref>
        </x14:dataValidation>
        <x14:dataValidation type="decimal" allowBlank="1" showInputMessage="1" showErrorMessage="1" prompt="El valor presente de las contribuciones asociadas a los sueldos futuros de cotización de la generación actual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B48:F48</xm:sqref>
        </x14:dataValidation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'C:\Users\JEFCONTABLE\Documents\MONICA\MONICA GENERAL\CUENTA PUBLICA 2017\CUENTA PUBLICA ANUAL 2017\[Formatos_Anexo_1_Criterios_LDF.xlsm]Info General'!#REF!</xm:f>
          </x14:formula2>
          <xm:sqref>B40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Hoja1</vt:lpstr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dcterms:created xsi:type="dcterms:W3CDTF">2017-01-11T17:17:46Z</dcterms:created>
  <dcterms:modified xsi:type="dcterms:W3CDTF">2018-07-27T20:52:03Z</dcterms:modified>
</cp:coreProperties>
</file>