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4TO TRIMESTRE\"/>
    </mc:Choice>
  </mc:AlternateContent>
  <bookViews>
    <workbookView xWindow="0" yWindow="0" windowWidth="15360" windowHeight="83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  <definedName name="_xlnm.Print_Area" localSheetId="0">COG!$A$1:$H$83</definedName>
  </definedNames>
  <calcPr calcId="162913"/>
</workbook>
</file>

<file path=xl/calcChain.xml><?xml version="1.0" encoding="utf-8"?>
<calcChain xmlns="http://schemas.openxmlformats.org/spreadsheetml/2006/main">
  <c r="G16" i="5" l="1"/>
  <c r="E14" i="4" l="1"/>
  <c r="H14" i="4" s="1"/>
  <c r="G53" i="4" l="1"/>
  <c r="F53" i="4"/>
  <c r="D53" i="4"/>
  <c r="H49" i="4"/>
  <c r="H47" i="4"/>
  <c r="H41" i="4"/>
  <c r="H39" i="4"/>
  <c r="E51" i="4"/>
  <c r="H51" i="4" s="1"/>
  <c r="E49" i="4"/>
  <c r="E47" i="4"/>
  <c r="E45" i="4"/>
  <c r="H45" i="4" s="1"/>
  <c r="E43" i="4"/>
  <c r="H43" i="4" s="1"/>
  <c r="E41" i="4"/>
  <c r="E39" i="4"/>
  <c r="C53" i="4"/>
  <c r="G31" i="4"/>
  <c r="F31" i="4"/>
  <c r="H29" i="4"/>
  <c r="E29" i="4"/>
  <c r="E28" i="4"/>
  <c r="H28" i="4" s="1"/>
  <c r="E27" i="4"/>
  <c r="H27" i="4" s="1"/>
  <c r="E26" i="4"/>
  <c r="H26" i="4" s="1"/>
  <c r="D31" i="4"/>
  <c r="C31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17" i="4"/>
  <c r="F17" i="4"/>
  <c r="D17" i="4"/>
  <c r="C17" i="4"/>
  <c r="H53" i="4" l="1"/>
  <c r="H31" i="4"/>
  <c r="E31" i="4"/>
  <c r="E53" i="4"/>
  <c r="H17" i="4"/>
  <c r="E17" i="4"/>
  <c r="E40" i="5" l="1"/>
  <c r="H40" i="5" s="1"/>
  <c r="E39" i="5"/>
  <c r="H39" i="5" s="1"/>
  <c r="E38" i="5"/>
  <c r="E37" i="5"/>
  <c r="H37" i="5" s="1"/>
  <c r="E34" i="5"/>
  <c r="H34" i="5" s="1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E10" i="6"/>
  <c r="H10" i="6" s="1"/>
  <c r="E11" i="6"/>
  <c r="E12" i="6"/>
  <c r="H12" i="6" s="1"/>
  <c r="H75" i="6"/>
  <c r="H67" i="6"/>
  <c r="H59" i="6"/>
  <c r="H35" i="6"/>
  <c r="H11" i="6"/>
  <c r="H9" i="6"/>
  <c r="E76" i="6"/>
  <c r="H76" i="6" s="1"/>
  <c r="E75" i="6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C57" i="6"/>
  <c r="C53" i="6"/>
  <c r="C43" i="6"/>
  <c r="C33" i="6"/>
  <c r="C23" i="6"/>
  <c r="C13" i="6"/>
  <c r="C5" i="6"/>
  <c r="E57" i="6" l="1"/>
  <c r="H57" i="6" s="1"/>
  <c r="E65" i="6"/>
  <c r="H65" i="6" s="1"/>
  <c r="C42" i="5"/>
  <c r="E16" i="8"/>
  <c r="E53" i="6"/>
  <c r="H53" i="6" s="1"/>
  <c r="E43" i="6"/>
  <c r="H43" i="6" s="1"/>
  <c r="E33" i="6"/>
  <c r="H33" i="6" s="1"/>
  <c r="E23" i="6"/>
  <c r="H23" i="6" s="1"/>
  <c r="F77" i="6"/>
  <c r="E13" i="6"/>
  <c r="H13" i="6" s="1"/>
  <c r="H25" i="5"/>
  <c r="H16" i="5"/>
  <c r="C77" i="6"/>
  <c r="H6" i="8"/>
  <c r="H16" i="8" s="1"/>
  <c r="E6" i="5"/>
  <c r="H13" i="5"/>
  <c r="H6" i="5" s="1"/>
  <c r="G77" i="6"/>
  <c r="E36" i="5"/>
  <c r="H38" i="5"/>
  <c r="H36" i="5" s="1"/>
  <c r="D77" i="6"/>
  <c r="E5" i="6"/>
  <c r="D42" i="5"/>
  <c r="F42" i="5"/>
  <c r="G42" i="5"/>
  <c r="E25" i="5"/>
  <c r="E16" i="5"/>
  <c r="E42" i="5" s="1"/>
  <c r="H42" i="5" l="1"/>
  <c r="E77" i="6"/>
  <c r="H5" i="6"/>
  <c r="H77" i="6" s="1"/>
</calcChain>
</file>

<file path=xl/sharedStrings.xml><?xml version="1.0" encoding="utf-8"?>
<sst xmlns="http://schemas.openxmlformats.org/spreadsheetml/2006/main" count="205" uniqueCount="146">
  <si>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</si>
  <si>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</si>
  <si>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</si>
  <si>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</si>
  <si>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</si>
  <si>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</si>
  <si>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</si>
  <si>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</si>
  <si>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</si>
  <si>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</si>
  <si>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</si>
  <si>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</si>
  <si>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</si>
  <si>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</si>
  <si>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</si>
  <si>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</si>
  <si>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</si>
  <si>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</si>
  <si>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</si>
  <si>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</si>
  <si>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</si>
  <si>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</si>
  <si>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</si>
  <si>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</si>
  <si>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</si>
  <si>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</si>
  <si>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</si>
  <si>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</si>
  <si>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</si>
  <si>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</si>
  <si>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</si>
  <si>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</si>
  <si>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</si>
  <si>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</si>
  <si>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</si>
  <si>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</si>
  <si>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</si>
  <si>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</si>
  <si>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</si>
  <si>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</si>
  <si>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</si>
  <si>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</si>
  <si>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</si>
  <si>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</si>
  <si>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</si>
  <si>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</si>
  <si>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</si>
  <si>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</si>
  <si>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</si>
  <si>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</si>
  <si>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</si>
  <si>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</si>
  <si>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</si>
  <si>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</si>
  <si>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</si>
  <si>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</si>
  <si>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</si>
  <si>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</si>
  <si>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</si>
  <si>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</si>
  <si>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</si>
  <si>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</si>
  <si>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</si>
  <si>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</si>
  <si>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</si>
  <si>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</si>
  <si>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</si>
  <si>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</si>
  <si>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</si>
  <si>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</si>
  <si>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</si>
  <si>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</si>
  <si>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</si>
  <si>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</si>
  <si>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</si>
  <si>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</si>
  <si>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</si>
  <si>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</si>
  <si>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</si>
  <si>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</si>
  <si>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</si>
  <si>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</si>
  <si>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</si>
  <si>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</si>
  <si>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</si>
  <si>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</si>
  <si>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</si>
  <si>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</si>
  <si>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</si>
  <si>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</si>
  <si>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</si>
  <si>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</si>
  <si>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</si>
  <si>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</si>
  <si>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</si>
  <si>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</si>
  <si>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</si>
  <si>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</si>
  <si>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</si>
  <si>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</si>
  <si>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</si>
  <si>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</si>
  <si>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</si>
  <si>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</si>
  <si>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</si>
  <si>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</si>
  <si>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</si>
  <si>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</si>
  <si>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</si>
  <si>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</si>
  <si>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</si>
  <si>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</si>
  <si>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</si>
  <si>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</si>
  <si>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</si>
  <si>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</si>
  <si>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</si>
  <si>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</si>
  <si>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</si>
  <si>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</si>
  <si>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</si>
  <si>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</si>
  <si>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</si>
  <si>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</si>
  <si>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</si>
  <si>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</si>
  <si>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</si>
  <si>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</si>
  <si>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SISTEMA DE AGUA POTABLE Y ALCANTARILLADO SAN MIGUEL DE ALLENDE, GTO. 
ESTADO ANALÍTICO DEL EJERCICIO DEL PRESUPUESTO DE EGRESOS
Clasificación por Objeto del Gasto (Capítulo y Concepto)
Del 1 de Enero al AL 31 DE DICIEMBRE DEL 2019</t>
  </si>
  <si>
    <t>SISTEMA DE AGUA POTABLE Y ALCANTARILLADO SAN MIGUEL DE ALLENDE, GTO. 
ESTADO ANALÍTICO DEL EJERCICIO DEL PRESUPUESTO DE EGRESOS
Clasificación Económica (por Tipo de Gasto)
Del 1 de Enero al AL 31 DE DICIEMBRE DEL 2019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</si>
  <si>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</si>
  <si>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</si>
  <si>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</si>
  <si>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</si>
  <si>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</si>
  <si>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</si>
  <si>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</si>
  <si>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</si>
  <si>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SISTEMA DE AGUA POTABLE Y ALCANTARILLADO SAN MIGUEL DE ALLENDE, GTO. 
ESTADO ANALÍTICO DEL EJERCICIO DEL PRESUPUESTO DE EGRESOS
Clasificación Administrativa
Del 1 de Enero al AL 31 DE DICIEMBRE DEL 2019</t>
  </si>
  <si>
    <t>Gobierno (Federal/Estatal/Municipal) de SISTEMA DE AGUA POTABLE Y ALCANTARILLADO SAN MIGUEL DE ALLENDE, GTO. 
Estado Analítico del Ejercicio del Presupuesto de Egresos
Clasificación Administrativa
Del 1 de Enero al AL 31 DE DICIEMBRE DEL 2019</t>
  </si>
  <si>
    <t>Sector Paraestatal del Gobierno (Federal/Estatal/Municipal) de SISTEMA DE AGUA POTABLE Y ALCANTARILLADO SAN MIGUEL DE ALLENDE, GTO. 
Estado Analítico del Ejercicio del Presupuesto de Egresos
Clasificación Administrativa
Del 1 de Enero al AL 31 DE DICIEMBRE DEL 2019</t>
  </si>
  <si>
    <t>SISTEMA DE AGUA POTABLE Y ALCANTARILLADO SAN MIGUEL DE ALLENDE, GTO. 
ESTADO ANALÍTICO DEL EJERCICIO DEL PRESUPUESTO DE EGRESOS
Clasificación Funcional (Finalidad y Función)
Del 1 de Enero al AL 31 DE DICIEMBRE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</si>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</sst>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showGridLines="0" tabSelected="1" view="pageBreakPreview" zoomScale="60" zoomScaleNormal="100" workbookViewId="0">
      <selection activeCell="B79" sqref="B79:H82"/>
    </sheetView>
  </sheetViews>
  <sheetFormatPr baseColWidth="10" defaultRowHeight="11.25" x14ac:dyDescent="0.2"/>
  <cols>
    <col min="1" max="1" width="5.83203125" style="1" customWidth="1"/>
    <col min="2" max="2" width="47.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51111623.979999997</v>
      </c>
      <c r="D5" s="14">
        <f>SUM(D6:D12)</f>
        <v>2935854</v>
      </c>
      <c r="E5" s="14">
        <f>C5+D5</f>
        <v>54047477.979999997</v>
      </c>
      <c r="F5" s="14">
        <f>SUM(F6:F12)</f>
        <v>51172353.460000001</v>
      </c>
      <c r="G5" s="14">
        <v>51172353.460000001</v>
      </c>
      <c r="H5" s="14">
        <f>E5-F5</f>
        <v>2875124.5199999958</v>
      </c>
    </row>
    <row r="6" spans="1:8" x14ac:dyDescent="0.2">
      <c r="A6" s="49">
        <v>1100</v>
      </c>
      <c r="B6" s="11" t="s">
        <v>70</v>
      </c>
      <c r="C6" s="15">
        <v>29965149.52</v>
      </c>
      <c r="D6" s="15">
        <v>1578004</v>
      </c>
      <c r="E6" s="15">
        <f t="shared" ref="E6:E69" si="0">C6+D6</f>
        <v>31543153.52</v>
      </c>
      <c r="F6" s="15">
        <v>31080597.699999999</v>
      </c>
      <c r="G6" s="15">
        <v>31080597.699999999</v>
      </c>
      <c r="H6" s="15">
        <f t="shared" ref="H6:H69" si="1">E6-F6</f>
        <v>462555.8200000003</v>
      </c>
    </row>
    <row r="7" spans="1:8" x14ac:dyDescent="0.2">
      <c r="A7" s="49">
        <v>1200</v>
      </c>
      <c r="B7" s="11" t="s">
        <v>71</v>
      </c>
      <c r="C7" s="15">
        <v>300000</v>
      </c>
      <c r="D7" s="15">
        <v>600000</v>
      </c>
      <c r="E7" s="15">
        <f t="shared" si="0"/>
        <v>900000</v>
      </c>
      <c r="F7" s="15">
        <v>244928.62</v>
      </c>
      <c r="G7" s="15">
        <v>244928.62</v>
      </c>
      <c r="H7" s="15">
        <f t="shared" si="1"/>
        <v>655071.38</v>
      </c>
    </row>
    <row r="8" spans="1:8" x14ac:dyDescent="0.2">
      <c r="A8" s="49">
        <v>1300</v>
      </c>
      <c r="B8" s="11" t="s">
        <v>72</v>
      </c>
      <c r="C8" s="15">
        <v>4670333.5</v>
      </c>
      <c r="D8" s="15">
        <v>255550</v>
      </c>
      <c r="E8" s="15">
        <f t="shared" si="0"/>
        <v>4925883.5</v>
      </c>
      <c r="F8" s="15">
        <v>4154909.77</v>
      </c>
      <c r="G8" s="15">
        <v>4154909.77</v>
      </c>
      <c r="H8" s="15">
        <f t="shared" si="1"/>
        <v>770973.73</v>
      </c>
    </row>
    <row r="9" spans="1:8" x14ac:dyDescent="0.2">
      <c r="A9" s="49">
        <v>1400</v>
      </c>
      <c r="B9" s="11" t="s">
        <v>35</v>
      </c>
      <c r="C9" s="15">
        <v>7800000</v>
      </c>
      <c r="D9" s="15">
        <v>0</v>
      </c>
      <c r="E9" s="15">
        <f t="shared" si="0"/>
        <v>7800000</v>
      </c>
      <c r="F9" s="15">
        <v>7105500.5</v>
      </c>
      <c r="G9" s="15">
        <v>7105500.5</v>
      </c>
      <c r="H9" s="15">
        <f t="shared" si="1"/>
        <v>694499.5</v>
      </c>
    </row>
    <row r="10" spans="1:8" x14ac:dyDescent="0.2">
      <c r="A10" s="49">
        <v>1500</v>
      </c>
      <c r="B10" s="11" t="s">
        <v>73</v>
      </c>
      <c r="C10" s="15">
        <v>8376140.96</v>
      </c>
      <c r="D10" s="15">
        <v>502300</v>
      </c>
      <c r="E10" s="15">
        <f t="shared" si="0"/>
        <v>8878440.9600000009</v>
      </c>
      <c r="F10" s="15">
        <v>8586416.8699999992</v>
      </c>
      <c r="G10" s="15">
        <v>8586416.8699999992</v>
      </c>
      <c r="H10" s="15">
        <f t="shared" si="1"/>
        <v>292024.09000000171</v>
      </c>
    </row>
    <row r="11" spans="1:8" hidden="1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hidden="1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9486201.3599999994</v>
      </c>
      <c r="D13" s="15">
        <f>SUM(D14:D22)</f>
        <v>4941900</v>
      </c>
      <c r="E13" s="15">
        <f t="shared" si="0"/>
        <v>14428101.359999999</v>
      </c>
      <c r="F13" s="15">
        <f>SUM(F14:F22)</f>
        <v>12404255.280000001</v>
      </c>
      <c r="G13" s="15">
        <v>12404255.280000001</v>
      </c>
      <c r="H13" s="15">
        <f t="shared" si="1"/>
        <v>2023846.0799999982</v>
      </c>
    </row>
    <row r="14" spans="1:8" x14ac:dyDescent="0.2">
      <c r="A14" s="49">
        <v>2100</v>
      </c>
      <c r="B14" s="11" t="s">
        <v>75</v>
      </c>
      <c r="C14" s="15">
        <v>1078500</v>
      </c>
      <c r="D14" s="15">
        <v>77000</v>
      </c>
      <c r="E14" s="15">
        <f t="shared" si="0"/>
        <v>1155500</v>
      </c>
      <c r="F14" s="15">
        <v>1108298.8700000001</v>
      </c>
      <c r="G14" s="15">
        <v>1108298.8700000001</v>
      </c>
      <c r="H14" s="15">
        <f t="shared" si="1"/>
        <v>47201.129999999888</v>
      </c>
    </row>
    <row r="15" spans="1:8" x14ac:dyDescent="0.2">
      <c r="A15" s="49">
        <v>2200</v>
      </c>
      <c r="B15" s="11" t="s">
        <v>76</v>
      </c>
      <c r="C15" s="15">
        <v>119000</v>
      </c>
      <c r="D15" s="15">
        <v>23000</v>
      </c>
      <c r="E15" s="15">
        <f t="shared" si="0"/>
        <v>142000</v>
      </c>
      <c r="F15" s="15">
        <v>141360.56</v>
      </c>
      <c r="G15" s="15">
        <v>141360.56</v>
      </c>
      <c r="H15" s="15">
        <f t="shared" si="1"/>
        <v>639.44000000000233</v>
      </c>
    </row>
    <row r="16" spans="1:8" hidden="1" x14ac:dyDescent="0.2">
      <c r="A16" s="49">
        <v>2300</v>
      </c>
      <c r="B16" s="11" t="s">
        <v>77</v>
      </c>
      <c r="C16" s="15">
        <v>0</v>
      </c>
      <c r="D16" s="15">
        <v>0</v>
      </c>
      <c r="E16" s="15">
        <f t="shared" si="0"/>
        <v>0</v>
      </c>
      <c r="F16" s="15">
        <v>0</v>
      </c>
      <c r="G16" s="15">
        <v>0</v>
      </c>
      <c r="H16" s="15">
        <f t="shared" si="1"/>
        <v>0</v>
      </c>
    </row>
    <row r="17" spans="1:8" x14ac:dyDescent="0.2">
      <c r="A17" s="49">
        <v>2400</v>
      </c>
      <c r="B17" s="11" t="s">
        <v>78</v>
      </c>
      <c r="C17" s="15">
        <v>3172840</v>
      </c>
      <c r="D17" s="15">
        <v>467900</v>
      </c>
      <c r="E17" s="15">
        <f t="shared" si="0"/>
        <v>3640740</v>
      </c>
      <c r="F17" s="15">
        <v>2963065.39</v>
      </c>
      <c r="G17" s="15">
        <v>2963065.39</v>
      </c>
      <c r="H17" s="15">
        <f t="shared" si="1"/>
        <v>677674.60999999987</v>
      </c>
    </row>
    <row r="18" spans="1:8" x14ac:dyDescent="0.2">
      <c r="A18" s="49">
        <v>2500</v>
      </c>
      <c r="B18" s="11" t="s">
        <v>79</v>
      </c>
      <c r="C18" s="15">
        <v>721940</v>
      </c>
      <c r="D18" s="15">
        <v>0</v>
      </c>
      <c r="E18" s="15">
        <f t="shared" si="0"/>
        <v>721940</v>
      </c>
      <c r="F18" s="15">
        <v>619364.77</v>
      </c>
      <c r="G18" s="15">
        <v>619364.77</v>
      </c>
      <c r="H18" s="15">
        <f t="shared" si="1"/>
        <v>102575.22999999998</v>
      </c>
    </row>
    <row r="19" spans="1:8" x14ac:dyDescent="0.2">
      <c r="A19" s="49">
        <v>2600</v>
      </c>
      <c r="B19" s="11" t="s">
        <v>80</v>
      </c>
      <c r="C19" s="15">
        <v>1884662.36</v>
      </c>
      <c r="D19" s="15">
        <v>10000</v>
      </c>
      <c r="E19" s="15">
        <f t="shared" si="0"/>
        <v>1894662.36</v>
      </c>
      <c r="F19" s="15">
        <v>1847687.61</v>
      </c>
      <c r="G19" s="15">
        <v>1847687.61</v>
      </c>
      <c r="H19" s="15">
        <f t="shared" si="1"/>
        <v>46974.75</v>
      </c>
    </row>
    <row r="20" spans="1:8" x14ac:dyDescent="0.2">
      <c r="A20" s="49">
        <v>2700</v>
      </c>
      <c r="B20" s="11" t="s">
        <v>81</v>
      </c>
      <c r="C20" s="15">
        <v>499767</v>
      </c>
      <c r="D20" s="15">
        <v>295000</v>
      </c>
      <c r="E20" s="15">
        <f t="shared" si="0"/>
        <v>794767</v>
      </c>
      <c r="F20" s="15">
        <v>702285.38</v>
      </c>
      <c r="G20" s="15">
        <v>702285.38</v>
      </c>
      <c r="H20" s="15">
        <f t="shared" si="1"/>
        <v>92481.62</v>
      </c>
    </row>
    <row r="21" spans="1:8" hidden="1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2009492</v>
      </c>
      <c r="D22" s="15">
        <v>4069000</v>
      </c>
      <c r="E22" s="15">
        <f t="shared" si="0"/>
        <v>6078492</v>
      </c>
      <c r="F22" s="15">
        <v>5022192.7</v>
      </c>
      <c r="G22" s="15">
        <v>5022192.7</v>
      </c>
      <c r="H22" s="15">
        <f t="shared" si="1"/>
        <v>1056299.2999999998</v>
      </c>
    </row>
    <row r="23" spans="1:8" x14ac:dyDescent="0.2">
      <c r="A23" s="48" t="s">
        <v>63</v>
      </c>
      <c r="B23" s="7"/>
      <c r="C23" s="15">
        <f>SUM(C24:C32)</f>
        <v>34955724.68</v>
      </c>
      <c r="D23" s="15">
        <f>SUM(D24:D32)</f>
        <v>9532649.75</v>
      </c>
      <c r="E23" s="15">
        <f t="shared" si="0"/>
        <v>44488374.43</v>
      </c>
      <c r="F23" s="15">
        <f>SUM(F24:F32)</f>
        <v>41074026.799999997</v>
      </c>
      <c r="G23" s="15">
        <v>41074026.799999997</v>
      </c>
      <c r="H23" s="15">
        <f t="shared" si="1"/>
        <v>3414347.6300000027</v>
      </c>
    </row>
    <row r="24" spans="1:8" x14ac:dyDescent="0.2">
      <c r="A24" s="49">
        <v>3100</v>
      </c>
      <c r="B24" s="11" t="s">
        <v>84</v>
      </c>
      <c r="C24" s="15">
        <v>19454517.5</v>
      </c>
      <c r="D24" s="15">
        <v>4002180</v>
      </c>
      <c r="E24" s="15">
        <f t="shared" si="0"/>
        <v>23456697.5</v>
      </c>
      <c r="F24" s="15">
        <v>21952934.190000001</v>
      </c>
      <c r="G24" s="15">
        <v>21952934.190000001</v>
      </c>
      <c r="H24" s="15">
        <f t="shared" si="1"/>
        <v>1503763.3099999987</v>
      </c>
    </row>
    <row r="25" spans="1:8" x14ac:dyDescent="0.2">
      <c r="A25" s="49">
        <v>3200</v>
      </c>
      <c r="B25" s="11" t="s">
        <v>85</v>
      </c>
      <c r="C25" s="15">
        <v>265900</v>
      </c>
      <c r="D25" s="15">
        <v>-57900</v>
      </c>
      <c r="E25" s="15">
        <f t="shared" si="0"/>
        <v>208000</v>
      </c>
      <c r="F25" s="15">
        <v>113041.75</v>
      </c>
      <c r="G25" s="15">
        <v>113041.75</v>
      </c>
      <c r="H25" s="15">
        <f t="shared" si="1"/>
        <v>94958.25</v>
      </c>
    </row>
    <row r="26" spans="1:8" x14ac:dyDescent="0.2">
      <c r="A26" s="49">
        <v>3300</v>
      </c>
      <c r="B26" s="11" t="s">
        <v>86</v>
      </c>
      <c r="C26" s="15">
        <v>2220548</v>
      </c>
      <c r="D26" s="15">
        <v>3100000</v>
      </c>
      <c r="E26" s="15">
        <f t="shared" si="0"/>
        <v>5320548</v>
      </c>
      <c r="F26" s="15">
        <v>4892644.99</v>
      </c>
      <c r="G26" s="15">
        <v>4892644.99</v>
      </c>
      <c r="H26" s="15">
        <f t="shared" si="1"/>
        <v>427903.00999999978</v>
      </c>
    </row>
    <row r="27" spans="1:8" x14ac:dyDescent="0.2">
      <c r="A27" s="49">
        <v>3400</v>
      </c>
      <c r="B27" s="11" t="s">
        <v>87</v>
      </c>
      <c r="C27" s="15">
        <v>1019752</v>
      </c>
      <c r="D27" s="15">
        <v>294000</v>
      </c>
      <c r="E27" s="15">
        <f t="shared" si="0"/>
        <v>1313752</v>
      </c>
      <c r="F27" s="15">
        <v>1072684.8</v>
      </c>
      <c r="G27" s="15">
        <v>1072684.8</v>
      </c>
      <c r="H27" s="15">
        <f t="shared" si="1"/>
        <v>241067.19999999995</v>
      </c>
    </row>
    <row r="28" spans="1:8" x14ac:dyDescent="0.2">
      <c r="A28" s="49">
        <v>3500</v>
      </c>
      <c r="B28" s="11" t="s">
        <v>88</v>
      </c>
      <c r="C28" s="15">
        <v>1842607.18</v>
      </c>
      <c r="D28" s="15">
        <v>1443295.2</v>
      </c>
      <c r="E28" s="15">
        <f t="shared" si="0"/>
        <v>3285902.38</v>
      </c>
      <c r="F28" s="15">
        <v>2556961.35</v>
      </c>
      <c r="G28" s="15">
        <v>2556961.35</v>
      </c>
      <c r="H28" s="15">
        <f t="shared" si="1"/>
        <v>728941.0299999998</v>
      </c>
    </row>
    <row r="29" spans="1:8" x14ac:dyDescent="0.2">
      <c r="A29" s="49">
        <v>3600</v>
      </c>
      <c r="B29" s="11" t="s">
        <v>89</v>
      </c>
      <c r="C29" s="15">
        <v>1048000</v>
      </c>
      <c r="D29" s="15">
        <v>-148000</v>
      </c>
      <c r="E29" s="15">
        <f t="shared" si="0"/>
        <v>900000</v>
      </c>
      <c r="F29" s="15">
        <v>878097.38</v>
      </c>
      <c r="G29" s="15">
        <v>878097.38</v>
      </c>
      <c r="H29" s="15">
        <f t="shared" si="1"/>
        <v>21902.619999999995</v>
      </c>
    </row>
    <row r="30" spans="1:8" x14ac:dyDescent="0.2">
      <c r="A30" s="49">
        <v>3700</v>
      </c>
      <c r="B30" s="11" t="s">
        <v>90</v>
      </c>
      <c r="C30" s="15">
        <v>157900</v>
      </c>
      <c r="D30" s="15">
        <v>0</v>
      </c>
      <c r="E30" s="15">
        <f t="shared" si="0"/>
        <v>157900</v>
      </c>
      <c r="F30" s="15">
        <v>129271.75</v>
      </c>
      <c r="G30" s="15">
        <v>129271.75</v>
      </c>
      <c r="H30" s="15">
        <f t="shared" si="1"/>
        <v>28628.25</v>
      </c>
    </row>
    <row r="31" spans="1:8" x14ac:dyDescent="0.2">
      <c r="A31" s="49">
        <v>3800</v>
      </c>
      <c r="B31" s="11" t="s">
        <v>91</v>
      </c>
      <c r="C31" s="15">
        <v>266500</v>
      </c>
      <c r="D31" s="15">
        <v>150000</v>
      </c>
      <c r="E31" s="15">
        <f t="shared" si="0"/>
        <v>416500</v>
      </c>
      <c r="F31" s="15">
        <v>360348.49</v>
      </c>
      <c r="G31" s="15">
        <v>360348.49</v>
      </c>
      <c r="H31" s="15">
        <f t="shared" si="1"/>
        <v>56151.510000000009</v>
      </c>
    </row>
    <row r="32" spans="1:8" x14ac:dyDescent="0.2">
      <c r="A32" s="49">
        <v>3900</v>
      </c>
      <c r="B32" s="11" t="s">
        <v>19</v>
      </c>
      <c r="C32" s="15">
        <v>8680000</v>
      </c>
      <c r="D32" s="15">
        <v>749074.55</v>
      </c>
      <c r="E32" s="15">
        <f t="shared" si="0"/>
        <v>9429074.5500000007</v>
      </c>
      <c r="F32" s="15">
        <v>9118042.0999999996</v>
      </c>
      <c r="G32" s="15">
        <v>9118042.0999999996</v>
      </c>
      <c r="H32" s="15">
        <f t="shared" si="1"/>
        <v>311032.45000000112</v>
      </c>
    </row>
    <row r="33" spans="1:8" x14ac:dyDescent="0.2">
      <c r="A33" s="48" t="s">
        <v>64</v>
      </c>
      <c r="B33" s="7"/>
      <c r="C33" s="15">
        <f>SUM(C34:C42)</f>
        <v>1000000</v>
      </c>
      <c r="D33" s="15">
        <f>SUM(D34:D42)</f>
        <v>6470635.2999999998</v>
      </c>
      <c r="E33" s="15">
        <f t="shared" si="0"/>
        <v>7470635.2999999998</v>
      </c>
      <c r="F33" s="15">
        <f>SUM(F34:F42)</f>
        <v>3445750.81</v>
      </c>
      <c r="G33" s="15">
        <v>3445750.81</v>
      </c>
      <c r="H33" s="15">
        <f t="shared" si="1"/>
        <v>4024884.4899999998</v>
      </c>
    </row>
    <row r="34" spans="1:8" x14ac:dyDescent="0.2">
      <c r="A34" s="49">
        <v>4100</v>
      </c>
      <c r="B34" s="11" t="s">
        <v>92</v>
      </c>
      <c r="C34" s="15">
        <v>1000000</v>
      </c>
      <c r="D34" s="15">
        <v>6470635.2999999998</v>
      </c>
      <c r="E34" s="15">
        <f t="shared" si="0"/>
        <v>7470635.2999999998</v>
      </c>
      <c r="F34" s="15">
        <v>3445750.81</v>
      </c>
      <c r="G34" s="15">
        <v>3445750.81</v>
      </c>
      <c r="H34" s="15">
        <f t="shared" si="1"/>
        <v>4024884.4899999998</v>
      </c>
    </row>
    <row r="35" spans="1:8" hidden="1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hidden="1" x14ac:dyDescent="0.2">
      <c r="A36" s="49">
        <v>4300</v>
      </c>
      <c r="B36" s="11" t="s">
        <v>94</v>
      </c>
      <c r="C36" s="15">
        <v>0</v>
      </c>
      <c r="D36" s="15">
        <v>0</v>
      </c>
      <c r="E36" s="15">
        <f t="shared" si="0"/>
        <v>0</v>
      </c>
      <c r="F36" s="15">
        <v>0</v>
      </c>
      <c r="G36" s="15">
        <v>0</v>
      </c>
      <c r="H36" s="15">
        <f t="shared" si="1"/>
        <v>0</v>
      </c>
    </row>
    <row r="37" spans="1:8" hidden="1" x14ac:dyDescent="0.2">
      <c r="A37" s="49">
        <v>4400</v>
      </c>
      <c r="B37" s="11" t="s">
        <v>95</v>
      </c>
      <c r="C37" s="15">
        <v>0</v>
      </c>
      <c r="D37" s="15">
        <v>0</v>
      </c>
      <c r="E37" s="15">
        <f t="shared" si="0"/>
        <v>0</v>
      </c>
      <c r="F37" s="15">
        <v>0</v>
      </c>
      <c r="G37" s="15">
        <v>0</v>
      </c>
      <c r="H37" s="15">
        <f t="shared" si="1"/>
        <v>0</v>
      </c>
    </row>
    <row r="38" spans="1:8" hidden="1" x14ac:dyDescent="0.2">
      <c r="A38" s="49">
        <v>4500</v>
      </c>
      <c r="B38" s="11" t="s">
        <v>41</v>
      </c>
      <c r="C38" s="15">
        <v>0</v>
      </c>
      <c r="D38" s="15">
        <v>0</v>
      </c>
      <c r="E38" s="15">
        <f t="shared" si="0"/>
        <v>0</v>
      </c>
      <c r="F38" s="15">
        <v>0</v>
      </c>
      <c r="G38" s="15">
        <v>0</v>
      </c>
      <c r="H38" s="15">
        <f t="shared" si="1"/>
        <v>0</v>
      </c>
    </row>
    <row r="39" spans="1:8" hidden="1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hidden="1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hidden="1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hidden="1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1601600</v>
      </c>
      <c r="D43" s="15">
        <f>SUM(D44:D52)</f>
        <v>15154769.220000001</v>
      </c>
      <c r="E43" s="15">
        <f t="shared" si="0"/>
        <v>16756369.220000001</v>
      </c>
      <c r="F43" s="15">
        <f>SUM(F44:F52)</f>
        <v>13631973.570000002</v>
      </c>
      <c r="G43" s="15">
        <v>13631973.570000002</v>
      </c>
      <c r="H43" s="15">
        <f t="shared" si="1"/>
        <v>3124395.6499999985</v>
      </c>
    </row>
    <row r="44" spans="1:8" x14ac:dyDescent="0.2">
      <c r="A44" s="49">
        <v>5100</v>
      </c>
      <c r="B44" s="11" t="s">
        <v>99</v>
      </c>
      <c r="C44" s="15">
        <v>184000</v>
      </c>
      <c r="D44" s="15">
        <v>472000</v>
      </c>
      <c r="E44" s="15">
        <f t="shared" si="0"/>
        <v>656000</v>
      </c>
      <c r="F44" s="15">
        <v>621381.4</v>
      </c>
      <c r="G44" s="15">
        <v>621381.4</v>
      </c>
      <c r="H44" s="15">
        <f t="shared" si="1"/>
        <v>34618.599999999977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259932.42</v>
      </c>
      <c r="E45" s="15">
        <f t="shared" si="0"/>
        <v>259932.42</v>
      </c>
      <c r="F45" s="15">
        <v>33788.04</v>
      </c>
      <c r="G45" s="15">
        <v>33788.04</v>
      </c>
      <c r="H45" s="15">
        <f t="shared" si="1"/>
        <v>226144.38</v>
      </c>
    </row>
    <row r="46" spans="1:8" x14ac:dyDescent="0.2">
      <c r="A46" s="49">
        <v>5300</v>
      </c>
      <c r="B46" s="11" t="s">
        <v>101</v>
      </c>
      <c r="C46" s="15">
        <v>70000</v>
      </c>
      <c r="D46" s="15">
        <v>0</v>
      </c>
      <c r="E46" s="15">
        <f t="shared" si="0"/>
        <v>70000</v>
      </c>
      <c r="F46" s="15">
        <v>59540.25</v>
      </c>
      <c r="G46" s="15">
        <v>59540.25</v>
      </c>
      <c r="H46" s="15">
        <f t="shared" si="1"/>
        <v>10459.75</v>
      </c>
    </row>
    <row r="47" spans="1:8" x14ac:dyDescent="0.2">
      <c r="A47" s="49">
        <v>5400</v>
      </c>
      <c r="B47" s="11" t="s">
        <v>102</v>
      </c>
      <c r="C47" s="15">
        <v>0</v>
      </c>
      <c r="D47" s="15">
        <v>1207500</v>
      </c>
      <c r="E47" s="15">
        <f t="shared" si="0"/>
        <v>1207500</v>
      </c>
      <c r="F47" s="15">
        <v>1196362.08</v>
      </c>
      <c r="G47" s="15">
        <v>1196362.08</v>
      </c>
      <c r="H47" s="15">
        <f t="shared" si="1"/>
        <v>11137.919999999925</v>
      </c>
    </row>
    <row r="48" spans="1:8" hidden="1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1317600</v>
      </c>
      <c r="D49" s="15">
        <v>8983336.8000000007</v>
      </c>
      <c r="E49" s="15">
        <f t="shared" si="0"/>
        <v>10300936.800000001</v>
      </c>
      <c r="F49" s="15">
        <v>7810802.6100000003</v>
      </c>
      <c r="G49" s="15">
        <v>7810802.6100000003</v>
      </c>
      <c r="H49" s="15">
        <f t="shared" si="1"/>
        <v>2490134.1900000004</v>
      </c>
    </row>
    <row r="50" spans="1:8" hidden="1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4200000</v>
      </c>
      <c r="E51" s="15">
        <f t="shared" si="0"/>
        <v>4200000</v>
      </c>
      <c r="F51" s="15">
        <v>3885462.56</v>
      </c>
      <c r="G51" s="15">
        <v>3885462.56</v>
      </c>
      <c r="H51" s="15">
        <f t="shared" si="1"/>
        <v>314537.43999999994</v>
      </c>
    </row>
    <row r="52" spans="1:8" x14ac:dyDescent="0.2">
      <c r="A52" s="49">
        <v>5900</v>
      </c>
      <c r="B52" s="11" t="s">
        <v>107</v>
      </c>
      <c r="C52" s="15">
        <v>30000</v>
      </c>
      <c r="D52" s="15">
        <v>32000</v>
      </c>
      <c r="E52" s="15">
        <f t="shared" si="0"/>
        <v>62000</v>
      </c>
      <c r="F52" s="15">
        <v>24636.63</v>
      </c>
      <c r="G52" s="15">
        <v>24636.63</v>
      </c>
      <c r="H52" s="15">
        <f t="shared" si="1"/>
        <v>37363.369999999995</v>
      </c>
    </row>
    <row r="53" spans="1:8" x14ac:dyDescent="0.2">
      <c r="A53" s="48" t="s">
        <v>66</v>
      </c>
      <c r="B53" s="7"/>
      <c r="C53" s="15">
        <f>SUM(C54:C56)</f>
        <v>28920005.98</v>
      </c>
      <c r="D53" s="15">
        <f>SUM(D54:D56)</f>
        <v>107732132.91</v>
      </c>
      <c r="E53" s="15">
        <f t="shared" si="0"/>
        <v>136652138.88999999</v>
      </c>
      <c r="F53" s="15">
        <f>SUM(F54:F56)</f>
        <v>48761008.129999995</v>
      </c>
      <c r="G53" s="15">
        <v>48761008.129999995</v>
      </c>
      <c r="H53" s="15">
        <f t="shared" si="1"/>
        <v>87891130.75999999</v>
      </c>
    </row>
    <row r="54" spans="1:8" x14ac:dyDescent="0.2">
      <c r="A54" s="49">
        <v>6100</v>
      </c>
      <c r="B54" s="11" t="s">
        <v>108</v>
      </c>
      <c r="C54" s="15">
        <v>26920005.98</v>
      </c>
      <c r="D54" s="15">
        <v>104194485.11</v>
      </c>
      <c r="E54" s="15">
        <f t="shared" si="0"/>
        <v>131114491.09</v>
      </c>
      <c r="F54" s="15">
        <v>46187988.259999998</v>
      </c>
      <c r="G54" s="15">
        <v>46187988.259999998</v>
      </c>
      <c r="H54" s="15">
        <f t="shared" si="1"/>
        <v>84926502.830000013</v>
      </c>
    </row>
    <row r="55" spans="1:8" hidden="1" x14ac:dyDescent="0.2">
      <c r="A55" s="49">
        <v>6200</v>
      </c>
      <c r="B55" s="11" t="s">
        <v>109</v>
      </c>
      <c r="C55" s="15">
        <v>0</v>
      </c>
      <c r="D55" s="15">
        <v>0</v>
      </c>
      <c r="E55" s="15">
        <f t="shared" si="0"/>
        <v>0</v>
      </c>
      <c r="F55" s="15">
        <v>0</v>
      </c>
      <c r="G55" s="15">
        <v>0</v>
      </c>
      <c r="H55" s="15">
        <f t="shared" si="1"/>
        <v>0</v>
      </c>
    </row>
    <row r="56" spans="1:8" x14ac:dyDescent="0.2">
      <c r="A56" s="49">
        <v>6300</v>
      </c>
      <c r="B56" s="11" t="s">
        <v>110</v>
      </c>
      <c r="C56" s="15">
        <v>2000000</v>
      </c>
      <c r="D56" s="15">
        <v>3537647.8</v>
      </c>
      <c r="E56" s="15">
        <f t="shared" si="0"/>
        <v>5537647.7999999998</v>
      </c>
      <c r="F56" s="15">
        <v>2573019.87</v>
      </c>
      <c r="G56" s="15">
        <v>2573019.87</v>
      </c>
      <c r="H56" s="15">
        <f t="shared" si="1"/>
        <v>2964627.9299999997</v>
      </c>
    </row>
    <row r="57" spans="1:8" hidden="1" x14ac:dyDescent="0.2">
      <c r="A57" s="48" t="s">
        <v>67</v>
      </c>
      <c r="B57" s="7"/>
      <c r="C57" s="15">
        <f>SUM(C58:C64)</f>
        <v>0</v>
      </c>
      <c r="D57" s="15">
        <f>SUM(D58:D64)</f>
        <v>0</v>
      </c>
      <c r="E57" s="15">
        <f t="shared" si="0"/>
        <v>0</v>
      </c>
      <c r="F57" s="15">
        <f>SUM(F58:F64)</f>
        <v>0</v>
      </c>
      <c r="G57" s="15">
        <f>SUM(G58:G64)</f>
        <v>0</v>
      </c>
      <c r="H57" s="15">
        <f t="shared" si="1"/>
        <v>0</v>
      </c>
    </row>
    <row r="58" spans="1:8" hidden="1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hidden="1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hidden="1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hidden="1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hidden="1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hidden="1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hidden="1" x14ac:dyDescent="0.2">
      <c r="A64" s="49">
        <v>7900</v>
      </c>
      <c r="B64" s="11" t="s">
        <v>117</v>
      </c>
      <c r="C64" s="15">
        <v>0</v>
      </c>
      <c r="D64" s="15">
        <v>0</v>
      </c>
      <c r="E64" s="15">
        <f t="shared" si="0"/>
        <v>0</v>
      </c>
      <c r="F64" s="15">
        <v>0</v>
      </c>
      <c r="G64" s="15">
        <v>0</v>
      </c>
      <c r="H64" s="15">
        <f t="shared" si="1"/>
        <v>0</v>
      </c>
    </row>
    <row r="65" spans="1:8" hidden="1" x14ac:dyDescent="0.2">
      <c r="A65" s="48" t="s">
        <v>68</v>
      </c>
      <c r="B65" s="7"/>
      <c r="C65" s="15">
        <f>SUM(C66:C68)</f>
        <v>0</v>
      </c>
      <c r="D65" s="15">
        <f>SUM(D66:D68)</f>
        <v>0</v>
      </c>
      <c r="E65" s="15">
        <f t="shared" si="0"/>
        <v>0</v>
      </c>
      <c r="F65" s="15">
        <f>SUM(F66:F68)</f>
        <v>0</v>
      </c>
      <c r="G65" s="15">
        <f>SUM(G66:G68)</f>
        <v>0</v>
      </c>
      <c r="H65" s="15">
        <f t="shared" si="1"/>
        <v>0</v>
      </c>
    </row>
    <row r="66" spans="1:8" hidden="1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hidden="1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hidden="1" x14ac:dyDescent="0.2">
      <c r="A68" s="49">
        <v>8500</v>
      </c>
      <c r="B68" s="11" t="s">
        <v>40</v>
      </c>
      <c r="C68" s="15">
        <v>0</v>
      </c>
      <c r="D68" s="15">
        <v>0</v>
      </c>
      <c r="E68" s="15">
        <f t="shared" si="0"/>
        <v>0</v>
      </c>
      <c r="F68" s="15">
        <v>0</v>
      </c>
      <c r="G68" s="15">
        <v>0</v>
      </c>
      <c r="H68" s="15">
        <f t="shared" si="1"/>
        <v>0</v>
      </c>
    </row>
    <row r="69" spans="1:8" hidden="1" x14ac:dyDescent="0.2">
      <c r="A69" s="48" t="s">
        <v>69</v>
      </c>
      <c r="B69" s="7"/>
      <c r="C69" s="15">
        <f>SUM(C70:C76)</f>
        <v>0</v>
      </c>
      <c r="D69" s="15">
        <f>SUM(D70:D76)</f>
        <v>0</v>
      </c>
      <c r="E69" s="15">
        <f t="shared" si="0"/>
        <v>0</v>
      </c>
      <c r="F69" s="15">
        <f>SUM(F70:F76)</f>
        <v>0</v>
      </c>
      <c r="G69" s="15">
        <f>SUM(G70:G76)</f>
        <v>0</v>
      </c>
      <c r="H69" s="15">
        <f t="shared" si="1"/>
        <v>0</v>
      </c>
    </row>
    <row r="70" spans="1:8" hidden="1" x14ac:dyDescent="0.2">
      <c r="A70" s="49">
        <v>9100</v>
      </c>
      <c r="B70" s="11" t="s">
        <v>118</v>
      </c>
      <c r="C70" s="15">
        <v>0</v>
      </c>
      <c r="D70" s="15">
        <v>0</v>
      </c>
      <c r="E70" s="15">
        <f t="shared" ref="E70:E76" si="2">C70+D70</f>
        <v>0</v>
      </c>
      <c r="F70" s="15">
        <v>0</v>
      </c>
      <c r="G70" s="15">
        <v>0</v>
      </c>
      <c r="H70" s="15">
        <f t="shared" ref="H70:H76" si="3">E70-F70</f>
        <v>0</v>
      </c>
    </row>
    <row r="71" spans="1:8" hidden="1" x14ac:dyDescent="0.2">
      <c r="A71" s="49">
        <v>9200</v>
      </c>
      <c r="B71" s="11" t="s">
        <v>119</v>
      </c>
      <c r="C71" s="15">
        <v>0</v>
      </c>
      <c r="D71" s="15">
        <v>0</v>
      </c>
      <c r="E71" s="15">
        <f t="shared" si="2"/>
        <v>0</v>
      </c>
      <c r="F71" s="15">
        <v>0</v>
      </c>
      <c r="G71" s="15">
        <v>0</v>
      </c>
      <c r="H71" s="15">
        <f t="shared" si="3"/>
        <v>0</v>
      </c>
    </row>
    <row r="72" spans="1:8" hidden="1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hidden="1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hidden="1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hidden="1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127075156</v>
      </c>
      <c r="D77" s="17">
        <f t="shared" si="4"/>
        <v>146767941.18000001</v>
      </c>
      <c r="E77" s="17">
        <f t="shared" si="4"/>
        <v>273843097.18000001</v>
      </c>
      <c r="F77" s="17">
        <f t="shared" si="4"/>
        <v>170489368.05000001</v>
      </c>
      <c r="G77" s="17">
        <f t="shared" si="4"/>
        <v>170489368.05000001</v>
      </c>
      <c r="H77" s="17">
        <f t="shared" si="4"/>
        <v>103353729.12999998</v>
      </c>
    </row>
    <row r="79" spans="1:8" x14ac:dyDescent="0.2">
      <c r="B79" s="63" t="s">
        <v>142</v>
      </c>
      <c r="C79" s="63"/>
      <c r="D79" s="63"/>
      <c r="E79" s="63"/>
      <c r="F79" s="63"/>
      <c r="G79" s="63"/>
      <c r="H79" s="63"/>
    </row>
    <row r="80" spans="1:8" x14ac:dyDescent="0.2">
      <c r="B80" s="64"/>
      <c r="C80" s="64"/>
      <c r="D80" s="65"/>
      <c r="E80" s="65"/>
      <c r="F80" s="65"/>
      <c r="G80" s="65"/>
      <c r="H80" s="65"/>
    </row>
    <row r="81" spans="2:8" x14ac:dyDescent="0.2">
      <c r="B81" s="64" t="s">
        <v>143</v>
      </c>
      <c r="C81" s="66"/>
      <c r="D81" s="65"/>
      <c r="E81" s="66"/>
      <c r="F81" s="66" t="s">
        <v>143</v>
      </c>
      <c r="G81" s="65"/>
      <c r="H81" s="65"/>
    </row>
    <row r="82" spans="2:8" ht="56.25" x14ac:dyDescent="0.2">
      <c r="B82" s="67" t="s">
        <v>144</v>
      </c>
      <c r="C82" s="66"/>
      <c r="D82" s="65"/>
      <c r="E82" s="68"/>
      <c r="F82" s="67" t="s">
        <v>145</v>
      </c>
      <c r="G82" s="65"/>
      <c r="H82" s="65"/>
    </row>
  </sheetData>
  <sheetProtection formatCells="0" formatColumns="0" formatRows="0" autoFilter="0"/>
  <mergeCells count="5">
    <mergeCell ref="A1:H1"/>
    <mergeCell ref="C2:G2"/>
    <mergeCell ref="H2:H3"/>
    <mergeCell ref="A2:B4"/>
    <mergeCell ref="B79:H79"/>
  </mergeCells>
  <printOptions horizontalCentered="1"/>
  <pageMargins left="0.70866141732283472" right="0.70866141732283472" top="2.3228346456692917" bottom="0.74803149606299213" header="0.31496062992125984" footer="0.31496062992125984"/>
  <pageSetup paperSize="5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H16" sqref="H16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96553550.019999996</v>
      </c>
      <c r="D6" s="50">
        <v>23881039.050000001</v>
      </c>
      <c r="E6" s="50">
        <f>C6+D6</f>
        <v>120434589.06999999</v>
      </c>
      <c r="F6" s="50">
        <v>108096386.34999999</v>
      </c>
      <c r="G6" s="50">
        <v>108096386.34999999</v>
      </c>
      <c r="H6" s="50">
        <f>E6-F6</f>
        <v>12338202.719999999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30521605.98</v>
      </c>
      <c r="D8" s="50">
        <v>122886902.13</v>
      </c>
      <c r="E8" s="50">
        <f>C8+D8</f>
        <v>153408508.10999998</v>
      </c>
      <c r="F8" s="50">
        <v>62392981.700000003</v>
      </c>
      <c r="G8" s="50">
        <v>62392981.700000003</v>
      </c>
      <c r="H8" s="50">
        <f>E8-F8</f>
        <v>91015526.409999982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0</v>
      </c>
      <c r="D10" s="50">
        <v>0</v>
      </c>
      <c r="E10" s="50">
        <f>C10+D10</f>
        <v>0</v>
      </c>
      <c r="F10" s="50">
        <v>0</v>
      </c>
      <c r="G10" s="50">
        <v>0</v>
      </c>
      <c r="H10" s="50">
        <f>E10-F10</f>
        <v>0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0</v>
      </c>
      <c r="D12" s="50">
        <v>0</v>
      </c>
      <c r="E12" s="50">
        <f>C12+D12</f>
        <v>0</v>
      </c>
      <c r="F12" s="50">
        <v>0</v>
      </c>
      <c r="G12" s="50">
        <v>0</v>
      </c>
      <c r="H12" s="50">
        <f>E12-F12</f>
        <v>0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127075156</v>
      </c>
      <c r="D16" s="17">
        <f>SUM(D6+D8+D10+D12+D14)</f>
        <v>146767941.18000001</v>
      </c>
      <c r="E16" s="17">
        <f>SUM(E6+E8+E10+E12+E14)</f>
        <v>273843097.17999995</v>
      </c>
      <c r="F16" s="17">
        <f t="shared" ref="F16:H16" si="0">SUM(F6+F8+F10+F12+F14)</f>
        <v>170489368.05000001</v>
      </c>
      <c r="G16" s="17">
        <f t="shared" si="0"/>
        <v>170489368.05000001</v>
      </c>
      <c r="H16" s="17">
        <f t="shared" si="0"/>
        <v>103353729.12999998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opLeftCell="A37" workbookViewId="0">
      <selection activeCell="G7" sqref="G7:G14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52" t="s">
        <v>138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5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4625939.3</v>
      </c>
      <c r="D7" s="15">
        <v>111267946.18000001</v>
      </c>
      <c r="E7" s="15">
        <f>C7+D7</f>
        <v>115893885.48</v>
      </c>
      <c r="F7" s="15">
        <v>59528441.170000002</v>
      </c>
      <c r="G7" s="15">
        <v>59528441.170000002</v>
      </c>
      <c r="H7" s="15">
        <f>E7-F7</f>
        <v>56365444.310000002</v>
      </c>
    </row>
    <row r="8" spans="1:8" x14ac:dyDescent="0.2">
      <c r="A8" s="4" t="s">
        <v>131</v>
      </c>
      <c r="B8" s="22"/>
      <c r="C8" s="15">
        <v>7443103.3700000001</v>
      </c>
      <c r="D8" s="15">
        <v>373850</v>
      </c>
      <c r="E8" s="15">
        <f t="shared" ref="E8:E13" si="0">C8+D8</f>
        <v>7816953.3700000001</v>
      </c>
      <c r="F8" s="15">
        <v>7591815.1399999997</v>
      </c>
      <c r="G8" s="15">
        <v>7591815.1399999997</v>
      </c>
      <c r="H8" s="15">
        <f t="shared" ref="H8:H13" si="1">E8-F8</f>
        <v>225138.23000000045</v>
      </c>
    </row>
    <row r="9" spans="1:8" x14ac:dyDescent="0.2">
      <c r="A9" s="4" t="s">
        <v>132</v>
      </c>
      <c r="B9" s="22"/>
      <c r="C9" s="15">
        <v>25999996.98</v>
      </c>
      <c r="D9" s="15">
        <v>24330730</v>
      </c>
      <c r="E9" s="15">
        <f t="shared" si="0"/>
        <v>50330726.980000004</v>
      </c>
      <c r="F9" s="15">
        <v>11389799.289999999</v>
      </c>
      <c r="G9" s="15">
        <v>11389799.289999999</v>
      </c>
      <c r="H9" s="15">
        <f t="shared" si="1"/>
        <v>38940927.690000005</v>
      </c>
    </row>
    <row r="10" spans="1:8" x14ac:dyDescent="0.2">
      <c r="A10" s="4" t="s">
        <v>133</v>
      </c>
      <c r="B10" s="22"/>
      <c r="C10" s="15">
        <v>28878856.18</v>
      </c>
      <c r="D10" s="15">
        <v>3454499</v>
      </c>
      <c r="E10" s="15">
        <f t="shared" si="0"/>
        <v>32333355.18</v>
      </c>
      <c r="F10" s="15">
        <v>30405953.52</v>
      </c>
      <c r="G10" s="15">
        <v>30405953.52</v>
      </c>
      <c r="H10" s="15">
        <f t="shared" si="1"/>
        <v>1927401.6600000001</v>
      </c>
    </row>
    <row r="11" spans="1:8" x14ac:dyDescent="0.2">
      <c r="A11" s="4" t="s">
        <v>134</v>
      </c>
      <c r="B11" s="22"/>
      <c r="C11" s="15">
        <v>11951953.960000001</v>
      </c>
      <c r="D11" s="15">
        <v>5408000</v>
      </c>
      <c r="E11" s="15">
        <f t="shared" si="0"/>
        <v>17359953.960000001</v>
      </c>
      <c r="F11" s="15">
        <v>16252074.07</v>
      </c>
      <c r="G11" s="15">
        <v>16252074.07</v>
      </c>
      <c r="H11" s="15">
        <f t="shared" si="1"/>
        <v>1107879.8900000006</v>
      </c>
    </row>
    <row r="12" spans="1:8" x14ac:dyDescent="0.2">
      <c r="A12" s="4" t="s">
        <v>135</v>
      </c>
      <c r="B12" s="22"/>
      <c r="C12" s="15">
        <v>26172403.390000001</v>
      </c>
      <c r="D12" s="15">
        <v>210500</v>
      </c>
      <c r="E12" s="15">
        <f t="shared" si="0"/>
        <v>26382903.390000001</v>
      </c>
      <c r="F12" s="15">
        <v>24427781.699999999</v>
      </c>
      <c r="G12" s="15">
        <v>24427781.699999999</v>
      </c>
      <c r="H12" s="15">
        <f t="shared" si="1"/>
        <v>1955121.6900000013</v>
      </c>
    </row>
    <row r="13" spans="1:8" x14ac:dyDescent="0.2">
      <c r="A13" s="4" t="s">
        <v>136</v>
      </c>
      <c r="B13" s="22"/>
      <c r="C13" s="15">
        <v>11972362.609999999</v>
      </c>
      <c r="D13" s="15">
        <v>964416</v>
      </c>
      <c r="E13" s="15">
        <f t="shared" si="0"/>
        <v>12936778.609999999</v>
      </c>
      <c r="F13" s="15">
        <v>12107734.41</v>
      </c>
      <c r="G13" s="15">
        <v>12107734.41</v>
      </c>
      <c r="H13" s="15">
        <f t="shared" si="1"/>
        <v>829044.19999999925</v>
      </c>
    </row>
    <row r="14" spans="1:8" x14ac:dyDescent="0.2">
      <c r="A14" s="4" t="s">
        <v>137</v>
      </c>
      <c r="B14" s="22"/>
      <c r="C14" s="15">
        <v>10030540.210000001</v>
      </c>
      <c r="D14" s="15">
        <v>758000</v>
      </c>
      <c r="E14" s="15">
        <f t="shared" ref="E14" si="2">C14+D14</f>
        <v>10788540.210000001</v>
      </c>
      <c r="F14" s="15">
        <v>8785768.75</v>
      </c>
      <c r="G14" s="15">
        <v>8785768.75</v>
      </c>
      <c r="H14" s="15">
        <f t="shared" ref="H14" si="3">E14-F14</f>
        <v>2002771.4600000009</v>
      </c>
    </row>
    <row r="15" spans="1:8" x14ac:dyDescent="0.2">
      <c r="A15" s="4"/>
      <c r="B15" s="22"/>
      <c r="C15" s="15"/>
      <c r="D15" s="15"/>
      <c r="E15" s="15"/>
      <c r="F15" s="15"/>
      <c r="G15" s="15"/>
      <c r="H15" s="15"/>
    </row>
    <row r="16" spans="1:8" x14ac:dyDescent="0.2">
      <c r="A16" s="4"/>
      <c r="B16" s="25"/>
      <c r="C16" s="16"/>
      <c r="D16" s="16"/>
      <c r="E16" s="16"/>
      <c r="F16" s="16"/>
      <c r="G16" s="16"/>
      <c r="H16" s="16"/>
    </row>
    <row r="17" spans="1:8" x14ac:dyDescent="0.2">
      <c r="A17" s="26"/>
      <c r="B17" s="47" t="s">
        <v>53</v>
      </c>
      <c r="C17" s="23">
        <f t="shared" ref="C17:H17" si="4">SUM(C7:C16)</f>
        <v>127075156</v>
      </c>
      <c r="D17" s="23">
        <f t="shared" si="4"/>
        <v>146767941.18000001</v>
      </c>
      <c r="E17" s="23">
        <f t="shared" si="4"/>
        <v>273843097.18000001</v>
      </c>
      <c r="F17" s="23">
        <f t="shared" si="4"/>
        <v>170489368.04999998</v>
      </c>
      <c r="G17" s="23">
        <f t="shared" si="4"/>
        <v>170489368.04999998</v>
      </c>
      <c r="H17" s="23">
        <f t="shared" si="4"/>
        <v>103353729.13000003</v>
      </c>
    </row>
    <row r="20" spans="1:8" ht="45" customHeight="1" x14ac:dyDescent="0.2">
      <c r="A20" s="52" t="s">
        <v>139</v>
      </c>
      <c r="B20" s="53"/>
      <c r="C20" s="53"/>
      <c r="D20" s="53"/>
      <c r="E20" s="53"/>
      <c r="F20" s="53"/>
      <c r="G20" s="53"/>
      <c r="H20" s="54"/>
    </row>
    <row r="22" spans="1:8" x14ac:dyDescent="0.2">
      <c r="A22" s="57" t="s">
        <v>54</v>
      </c>
      <c r="B22" s="58"/>
      <c r="C22" s="52" t="s">
        <v>60</v>
      </c>
      <c r="D22" s="53"/>
      <c r="E22" s="53"/>
      <c r="F22" s="53"/>
      <c r="G22" s="54"/>
      <c r="H22" s="55" t="s">
        <v>59</v>
      </c>
    </row>
    <row r="23" spans="1:8" ht="22.5" x14ac:dyDescent="0.2">
      <c r="A23" s="59"/>
      <c r="B23" s="60"/>
      <c r="C23" s="9" t="s">
        <v>55</v>
      </c>
      <c r="D23" s="9" t="s">
        <v>125</v>
      </c>
      <c r="E23" s="9" t="s">
        <v>56</v>
      </c>
      <c r="F23" s="9" t="s">
        <v>57</v>
      </c>
      <c r="G23" s="9" t="s">
        <v>58</v>
      </c>
      <c r="H23" s="56"/>
    </row>
    <row r="24" spans="1:8" x14ac:dyDescent="0.2">
      <c r="A24" s="61"/>
      <c r="B24" s="62"/>
      <c r="C24" s="10">
        <v>1</v>
      </c>
      <c r="D24" s="10">
        <v>2</v>
      </c>
      <c r="E24" s="10" t="s">
        <v>126</v>
      </c>
      <c r="F24" s="10">
        <v>4</v>
      </c>
      <c r="G24" s="10">
        <v>5</v>
      </c>
      <c r="H24" s="10" t="s">
        <v>127</v>
      </c>
    </row>
    <row r="25" spans="1:8" x14ac:dyDescent="0.2">
      <c r="A25" s="28"/>
      <c r="B25" s="29"/>
      <c r="C25" s="33"/>
      <c r="D25" s="33"/>
      <c r="E25" s="33"/>
      <c r="F25" s="33"/>
      <c r="G25" s="33"/>
      <c r="H25" s="33"/>
    </row>
    <row r="26" spans="1:8" x14ac:dyDescent="0.2">
      <c r="A26" s="4" t="s">
        <v>8</v>
      </c>
      <c r="B26" s="2"/>
      <c r="C26" s="34">
        <v>0</v>
      </c>
      <c r="D26" s="34">
        <v>0</v>
      </c>
      <c r="E26" s="34">
        <f>C26+D26</f>
        <v>0</v>
      </c>
      <c r="F26" s="34">
        <v>0</v>
      </c>
      <c r="G26" s="34">
        <v>0</v>
      </c>
      <c r="H26" s="34">
        <f>E26-F26</f>
        <v>0</v>
      </c>
    </row>
    <row r="27" spans="1:8" x14ac:dyDescent="0.2">
      <c r="A27" s="4" t="s">
        <v>9</v>
      </c>
      <c r="B27" s="2"/>
      <c r="C27" s="34">
        <v>0</v>
      </c>
      <c r="D27" s="34">
        <v>0</v>
      </c>
      <c r="E27" s="34">
        <f t="shared" ref="E27:E29" si="5">C27+D27</f>
        <v>0</v>
      </c>
      <c r="F27" s="34">
        <v>0</v>
      </c>
      <c r="G27" s="34">
        <v>0</v>
      </c>
      <c r="H27" s="34">
        <f t="shared" ref="H27:H29" si="6">E27-F27</f>
        <v>0</v>
      </c>
    </row>
    <row r="28" spans="1:8" x14ac:dyDescent="0.2">
      <c r="A28" s="4" t="s">
        <v>10</v>
      </c>
      <c r="B28" s="2"/>
      <c r="C28" s="34">
        <v>0</v>
      </c>
      <c r="D28" s="34">
        <v>0</v>
      </c>
      <c r="E28" s="34">
        <f t="shared" si="5"/>
        <v>0</v>
      </c>
      <c r="F28" s="34">
        <v>0</v>
      </c>
      <c r="G28" s="34">
        <v>0</v>
      </c>
      <c r="H28" s="34">
        <f t="shared" si="6"/>
        <v>0</v>
      </c>
    </row>
    <row r="29" spans="1:8" x14ac:dyDescent="0.2">
      <c r="A29" s="4" t="s">
        <v>11</v>
      </c>
      <c r="B29" s="2"/>
      <c r="C29" s="34">
        <v>0</v>
      </c>
      <c r="D29" s="34">
        <v>0</v>
      </c>
      <c r="E29" s="34">
        <f t="shared" si="5"/>
        <v>0</v>
      </c>
      <c r="F29" s="34">
        <v>0</v>
      </c>
      <c r="G29" s="34">
        <v>0</v>
      </c>
      <c r="H29" s="34">
        <f t="shared" si="6"/>
        <v>0</v>
      </c>
    </row>
    <row r="30" spans="1:8" x14ac:dyDescent="0.2">
      <c r="A30" s="4"/>
      <c r="B30" s="2"/>
      <c r="C30" s="35"/>
      <c r="D30" s="35"/>
      <c r="E30" s="35"/>
      <c r="F30" s="35"/>
      <c r="G30" s="35"/>
      <c r="H30" s="35"/>
    </row>
    <row r="31" spans="1:8" x14ac:dyDescent="0.2">
      <c r="A31" s="26"/>
      <c r="B31" s="47" t="s">
        <v>53</v>
      </c>
      <c r="C31" s="23">
        <f>SUM(C26:C30)</f>
        <v>0</v>
      </c>
      <c r="D31" s="23">
        <f>SUM(D26:D30)</f>
        <v>0</v>
      </c>
      <c r="E31" s="23">
        <f>SUM(E26:E29)</f>
        <v>0</v>
      </c>
      <c r="F31" s="23">
        <f>SUM(F26:F29)</f>
        <v>0</v>
      </c>
      <c r="G31" s="23">
        <f>SUM(G26:G29)</f>
        <v>0</v>
      </c>
      <c r="H31" s="23">
        <f>SUM(H26:H29)</f>
        <v>0</v>
      </c>
    </row>
    <row r="34" spans="1:8" ht="45" customHeight="1" x14ac:dyDescent="0.2">
      <c r="A34" s="52" t="s">
        <v>140</v>
      </c>
      <c r="B34" s="53"/>
      <c r="C34" s="53"/>
      <c r="D34" s="53"/>
      <c r="E34" s="53"/>
      <c r="F34" s="53"/>
      <c r="G34" s="53"/>
      <c r="H34" s="54"/>
    </row>
    <row r="35" spans="1:8" x14ac:dyDescent="0.2">
      <c r="A35" s="57" t="s">
        <v>54</v>
      </c>
      <c r="B35" s="58"/>
      <c r="C35" s="52" t="s">
        <v>60</v>
      </c>
      <c r="D35" s="53"/>
      <c r="E35" s="53"/>
      <c r="F35" s="53"/>
      <c r="G35" s="54"/>
      <c r="H35" s="55" t="s">
        <v>59</v>
      </c>
    </row>
    <row r="36" spans="1:8" ht="22.5" x14ac:dyDescent="0.2">
      <c r="A36" s="59"/>
      <c r="B36" s="60"/>
      <c r="C36" s="9" t="s">
        <v>55</v>
      </c>
      <c r="D36" s="9" t="s">
        <v>125</v>
      </c>
      <c r="E36" s="9" t="s">
        <v>56</v>
      </c>
      <c r="F36" s="9" t="s">
        <v>57</v>
      </c>
      <c r="G36" s="9" t="s">
        <v>58</v>
      </c>
      <c r="H36" s="56"/>
    </row>
    <row r="37" spans="1:8" x14ac:dyDescent="0.2">
      <c r="A37" s="61"/>
      <c r="B37" s="62"/>
      <c r="C37" s="10">
        <v>1</v>
      </c>
      <c r="D37" s="10">
        <v>2</v>
      </c>
      <c r="E37" s="10" t="s">
        <v>126</v>
      </c>
      <c r="F37" s="10">
        <v>4</v>
      </c>
      <c r="G37" s="10">
        <v>5</v>
      </c>
      <c r="H37" s="10" t="s">
        <v>127</v>
      </c>
    </row>
    <row r="38" spans="1:8" x14ac:dyDescent="0.2">
      <c r="A38" s="28"/>
      <c r="B38" s="29"/>
      <c r="C38" s="33"/>
      <c r="D38" s="33"/>
      <c r="E38" s="33"/>
      <c r="F38" s="33"/>
      <c r="G38" s="33"/>
      <c r="H38" s="33"/>
    </row>
    <row r="39" spans="1:8" ht="22.5" x14ac:dyDescent="0.2">
      <c r="A39" s="4"/>
      <c r="B39" s="31" t="s">
        <v>13</v>
      </c>
      <c r="C39" s="34">
        <v>0</v>
      </c>
      <c r="D39" s="34">
        <v>0</v>
      </c>
      <c r="E39" s="34">
        <f>C39+D39</f>
        <v>0</v>
      </c>
      <c r="F39" s="34">
        <v>0</v>
      </c>
      <c r="G39" s="34">
        <v>0</v>
      </c>
      <c r="H39" s="34">
        <f>E39-F39</f>
        <v>0</v>
      </c>
    </row>
    <row r="40" spans="1:8" x14ac:dyDescent="0.2">
      <c r="A40" s="4"/>
      <c r="B40" s="31"/>
      <c r="C40" s="34"/>
      <c r="D40" s="34"/>
      <c r="E40" s="34"/>
      <c r="F40" s="34"/>
      <c r="G40" s="34"/>
      <c r="H40" s="34"/>
    </row>
    <row r="41" spans="1:8" x14ac:dyDescent="0.2">
      <c r="A41" s="4"/>
      <c r="B41" s="31" t="s">
        <v>12</v>
      </c>
      <c r="C41" s="34">
        <v>0</v>
      </c>
      <c r="D41" s="34">
        <v>0</v>
      </c>
      <c r="E41" s="34">
        <f>C41+D41</f>
        <v>0</v>
      </c>
      <c r="F41" s="34">
        <v>0</v>
      </c>
      <c r="G41" s="34">
        <v>0</v>
      </c>
      <c r="H41" s="34">
        <f>E41-F41</f>
        <v>0</v>
      </c>
    </row>
    <row r="42" spans="1:8" x14ac:dyDescent="0.2">
      <c r="A42" s="4"/>
      <c r="B42" s="31"/>
      <c r="C42" s="34"/>
      <c r="D42" s="34"/>
      <c r="E42" s="34"/>
      <c r="F42" s="34"/>
      <c r="G42" s="34"/>
      <c r="H42" s="34"/>
    </row>
    <row r="43" spans="1:8" ht="22.5" x14ac:dyDescent="0.2">
      <c r="A43" s="4"/>
      <c r="B43" s="31" t="s">
        <v>14</v>
      </c>
      <c r="C43" s="34">
        <v>0</v>
      </c>
      <c r="D43" s="34">
        <v>0</v>
      </c>
      <c r="E43" s="34">
        <f>C43+D43</f>
        <v>0</v>
      </c>
      <c r="F43" s="34">
        <v>0</v>
      </c>
      <c r="G43" s="34">
        <v>0</v>
      </c>
      <c r="H43" s="34">
        <f>E43-F43</f>
        <v>0</v>
      </c>
    </row>
    <row r="44" spans="1:8" x14ac:dyDescent="0.2">
      <c r="A44" s="4"/>
      <c r="B44" s="31"/>
      <c r="C44" s="34"/>
      <c r="D44" s="34"/>
      <c r="E44" s="34"/>
      <c r="F44" s="34"/>
      <c r="G44" s="34"/>
      <c r="H44" s="34"/>
    </row>
    <row r="45" spans="1:8" ht="22.5" x14ac:dyDescent="0.2">
      <c r="A45" s="4"/>
      <c r="B45" s="31" t="s">
        <v>26</v>
      </c>
      <c r="C45" s="34">
        <v>0</v>
      </c>
      <c r="D45" s="34">
        <v>0</v>
      </c>
      <c r="E45" s="34">
        <f>C45+D45</f>
        <v>0</v>
      </c>
      <c r="F45" s="34">
        <v>0</v>
      </c>
      <c r="G45" s="34">
        <v>0</v>
      </c>
      <c r="H45" s="34">
        <f>E45-F45</f>
        <v>0</v>
      </c>
    </row>
    <row r="46" spans="1:8" x14ac:dyDescent="0.2">
      <c r="A46" s="4"/>
      <c r="B46" s="31"/>
      <c r="C46" s="34"/>
      <c r="D46" s="34"/>
      <c r="E46" s="34"/>
      <c r="F46" s="34"/>
      <c r="G46" s="34"/>
      <c r="H46" s="34"/>
    </row>
    <row r="47" spans="1:8" ht="22.5" x14ac:dyDescent="0.2">
      <c r="A47" s="4"/>
      <c r="B47" s="31" t="s">
        <v>27</v>
      </c>
      <c r="C47" s="34">
        <v>0</v>
      </c>
      <c r="D47" s="34">
        <v>0</v>
      </c>
      <c r="E47" s="34">
        <f>C47+D47</f>
        <v>0</v>
      </c>
      <c r="F47" s="34">
        <v>0</v>
      </c>
      <c r="G47" s="34">
        <v>0</v>
      </c>
      <c r="H47" s="34">
        <f>E47-F47</f>
        <v>0</v>
      </c>
    </row>
    <row r="48" spans="1:8" x14ac:dyDescent="0.2">
      <c r="A48" s="4"/>
      <c r="B48" s="31"/>
      <c r="C48" s="34"/>
      <c r="D48" s="34"/>
      <c r="E48" s="34"/>
      <c r="F48" s="34"/>
      <c r="G48" s="34"/>
      <c r="H48" s="34"/>
    </row>
    <row r="49" spans="1:8" ht="22.5" x14ac:dyDescent="0.2">
      <c r="A49" s="4"/>
      <c r="B49" s="31" t="s">
        <v>34</v>
      </c>
      <c r="C49" s="34">
        <v>0</v>
      </c>
      <c r="D49" s="34">
        <v>0</v>
      </c>
      <c r="E49" s="34">
        <f>C49+D49</f>
        <v>0</v>
      </c>
      <c r="F49" s="34">
        <v>0</v>
      </c>
      <c r="G49" s="34">
        <v>0</v>
      </c>
      <c r="H49" s="34">
        <f>E49-F49</f>
        <v>0</v>
      </c>
    </row>
    <row r="50" spans="1:8" x14ac:dyDescent="0.2">
      <c r="A50" s="4"/>
      <c r="B50" s="31"/>
      <c r="C50" s="34"/>
      <c r="D50" s="34"/>
      <c r="E50" s="34"/>
      <c r="F50" s="34"/>
      <c r="G50" s="34"/>
      <c r="H50" s="34"/>
    </row>
    <row r="51" spans="1:8" x14ac:dyDescent="0.2">
      <c r="A51" s="4"/>
      <c r="B51" s="31" t="s">
        <v>15</v>
      </c>
      <c r="C51" s="34">
        <v>0</v>
      </c>
      <c r="D51" s="34">
        <v>0</v>
      </c>
      <c r="E51" s="34">
        <f>C51+D51</f>
        <v>0</v>
      </c>
      <c r="F51" s="34">
        <v>0</v>
      </c>
      <c r="G51" s="34">
        <v>0</v>
      </c>
      <c r="H51" s="34">
        <f>E51-F51</f>
        <v>0</v>
      </c>
    </row>
    <row r="52" spans="1:8" x14ac:dyDescent="0.2">
      <c r="A52" s="30"/>
      <c r="B52" s="32"/>
      <c r="C52" s="35"/>
      <c r="D52" s="35"/>
      <c r="E52" s="35"/>
      <c r="F52" s="35"/>
      <c r="G52" s="35"/>
      <c r="H52" s="35"/>
    </row>
    <row r="53" spans="1:8" x14ac:dyDescent="0.2">
      <c r="A53" s="26"/>
      <c r="B53" s="47" t="s">
        <v>53</v>
      </c>
      <c r="C53" s="23">
        <f t="shared" ref="C53:H53" si="7">SUM(C39:C51)</f>
        <v>0</v>
      </c>
      <c r="D53" s="23">
        <f t="shared" si="7"/>
        <v>0</v>
      </c>
      <c r="E53" s="23">
        <f t="shared" si="7"/>
        <v>0</v>
      </c>
      <c r="F53" s="23">
        <f t="shared" si="7"/>
        <v>0</v>
      </c>
      <c r="G53" s="23">
        <f t="shared" si="7"/>
        <v>0</v>
      </c>
      <c r="H53" s="23">
        <f t="shared" si="7"/>
        <v>0</v>
      </c>
    </row>
  </sheetData>
  <sheetProtection formatCells="0" formatColumns="0" formatRows="0" insertRows="0" deleteRows="0" autoFilter="0"/>
  <mergeCells count="12">
    <mergeCell ref="A1:H1"/>
    <mergeCell ref="A3:B5"/>
    <mergeCell ref="A20:H20"/>
    <mergeCell ref="A22:B24"/>
    <mergeCell ref="C3:G3"/>
    <mergeCell ref="H3:H4"/>
    <mergeCell ref="A34:H34"/>
    <mergeCell ref="A35:B37"/>
    <mergeCell ref="C35:G35"/>
    <mergeCell ref="H35:H36"/>
    <mergeCell ref="C22:G22"/>
    <mergeCell ref="H22:H2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G16" sqref="G16:G18"/>
    </sheetView>
  </sheetViews>
  <sheetFormatPr baseColWidth="10" defaultRowHeight="11.25" x14ac:dyDescent="0.2"/>
  <cols>
    <col min="1" max="1" width="4.83203125" style="3" customWidth="1"/>
    <col min="2" max="2" width="65.83203125" style="3" customWidth="1"/>
    <col min="3" max="8" width="18.33203125" style="3" customWidth="1"/>
    <col min="9" max="16384" width="12" style="3"/>
  </cols>
  <sheetData>
    <row r="1" spans="1:8" ht="50.1" customHeight="1" x14ac:dyDescent="0.2">
      <c r="A1" s="52" t="s">
        <v>141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5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0</v>
      </c>
      <c r="D6" s="15">
        <f t="shared" si="0"/>
        <v>0</v>
      </c>
      <c r="E6" s="15">
        <f t="shared" si="0"/>
        <v>0</v>
      </c>
      <c r="F6" s="15">
        <f t="shared" si="0"/>
        <v>0</v>
      </c>
      <c r="G6" s="15">
        <f t="shared" si="0"/>
        <v>0</v>
      </c>
      <c r="H6" s="15">
        <f t="shared" si="0"/>
        <v>0</v>
      </c>
    </row>
    <row r="7" spans="1:8" x14ac:dyDescent="0.2">
      <c r="A7" s="38"/>
      <c r="B7" s="42" t="s">
        <v>42</v>
      </c>
      <c r="C7" s="15">
        <v>0</v>
      </c>
      <c r="D7" s="15">
        <v>0</v>
      </c>
      <c r="E7" s="15">
        <f>C7+D7</f>
        <v>0</v>
      </c>
      <c r="F7" s="15">
        <v>0</v>
      </c>
      <c r="G7" s="15">
        <v>0</v>
      </c>
      <c r="H7" s="15">
        <f>E7-F7</f>
        <v>0</v>
      </c>
    </row>
    <row r="8" spans="1:8" x14ac:dyDescent="0.2">
      <c r="A8" s="38"/>
      <c r="B8" s="42" t="s">
        <v>17</v>
      </c>
      <c r="C8" s="15">
        <v>0</v>
      </c>
      <c r="D8" s="15">
        <v>0</v>
      </c>
      <c r="E8" s="15">
        <f t="shared" ref="E8:E14" si="1">C8+D8</f>
        <v>0</v>
      </c>
      <c r="F8" s="15">
        <v>0</v>
      </c>
      <c r="G8" s="15">
        <v>0</v>
      </c>
      <c r="H8" s="15">
        <f t="shared" ref="H8:H14" si="2">E8-F8</f>
        <v>0</v>
      </c>
    </row>
    <row r="9" spans="1:8" x14ac:dyDescent="0.2">
      <c r="A9" s="38"/>
      <c r="B9" s="42" t="s">
        <v>43</v>
      </c>
      <c r="C9" s="15">
        <v>0</v>
      </c>
      <c r="D9" s="15">
        <v>0</v>
      </c>
      <c r="E9" s="15">
        <f t="shared" si="1"/>
        <v>0</v>
      </c>
      <c r="F9" s="15">
        <v>0</v>
      </c>
      <c r="G9" s="15">
        <v>0</v>
      </c>
      <c r="H9" s="15">
        <f t="shared" si="2"/>
        <v>0</v>
      </c>
    </row>
    <row r="10" spans="1:8" x14ac:dyDescent="0.2">
      <c r="A10" s="38"/>
      <c r="B10" s="42" t="s">
        <v>3</v>
      </c>
      <c r="C10" s="15">
        <v>0</v>
      </c>
      <c r="D10" s="15">
        <v>0</v>
      </c>
      <c r="E10" s="15">
        <f t="shared" si="1"/>
        <v>0</v>
      </c>
      <c r="F10" s="15">
        <v>0</v>
      </c>
      <c r="G10" s="15">
        <v>0</v>
      </c>
      <c r="H10" s="15">
        <f t="shared" si="2"/>
        <v>0</v>
      </c>
    </row>
    <row r="11" spans="1:8" x14ac:dyDescent="0.2">
      <c r="A11" s="38"/>
      <c r="B11" s="42" t="s">
        <v>23</v>
      </c>
      <c r="C11" s="15">
        <v>0</v>
      </c>
      <c r="D11" s="15">
        <v>0</v>
      </c>
      <c r="E11" s="15">
        <f t="shared" si="1"/>
        <v>0</v>
      </c>
      <c r="F11" s="15">
        <v>0</v>
      </c>
      <c r="G11" s="15">
        <v>0</v>
      </c>
      <c r="H11" s="15">
        <f t="shared" si="2"/>
        <v>0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0</v>
      </c>
      <c r="D13" s="15">
        <v>0</v>
      </c>
      <c r="E13" s="15">
        <f t="shared" si="1"/>
        <v>0</v>
      </c>
      <c r="F13" s="15">
        <v>0</v>
      </c>
      <c r="G13" s="15">
        <v>0</v>
      </c>
      <c r="H13" s="15">
        <f t="shared" si="2"/>
        <v>0</v>
      </c>
    </row>
    <row r="14" spans="1:8" x14ac:dyDescent="0.2">
      <c r="A14" s="38"/>
      <c r="B14" s="42" t="s">
        <v>19</v>
      </c>
      <c r="C14" s="15">
        <v>0</v>
      </c>
      <c r="D14" s="15">
        <v>0</v>
      </c>
      <c r="E14" s="15">
        <f t="shared" si="1"/>
        <v>0</v>
      </c>
      <c r="F14" s="15">
        <v>0</v>
      </c>
      <c r="G14" s="15">
        <v>0</v>
      </c>
      <c r="H14" s="15">
        <f t="shared" si="2"/>
        <v>0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127075156</v>
      </c>
      <c r="D16" s="15">
        <f t="shared" si="3"/>
        <v>146767941.18000001</v>
      </c>
      <c r="E16" s="15">
        <f t="shared" si="3"/>
        <v>273843097.18000001</v>
      </c>
      <c r="F16" s="15">
        <f t="shared" si="3"/>
        <v>170489368.05000001</v>
      </c>
      <c r="G16" s="15">
        <f t="shared" ref="G16" si="4">SUM(G17:G23)</f>
        <v>170489368.05000001</v>
      </c>
      <c r="H16" s="15">
        <f t="shared" si="3"/>
        <v>103353729.13</v>
      </c>
    </row>
    <row r="17" spans="1:8" x14ac:dyDescent="0.2">
      <c r="A17" s="38"/>
      <c r="B17" s="42" t="s">
        <v>45</v>
      </c>
      <c r="C17" s="15">
        <v>0</v>
      </c>
      <c r="D17" s="15">
        <v>0</v>
      </c>
      <c r="E17" s="15">
        <f>C17+D17</f>
        <v>0</v>
      </c>
      <c r="F17" s="15">
        <v>0</v>
      </c>
      <c r="G17" s="15">
        <v>0</v>
      </c>
      <c r="H17" s="15">
        <f t="shared" ref="H17:H23" si="5">E17-F17</f>
        <v>0</v>
      </c>
    </row>
    <row r="18" spans="1:8" x14ac:dyDescent="0.2">
      <c r="A18" s="38"/>
      <c r="B18" s="42" t="s">
        <v>28</v>
      </c>
      <c r="C18" s="15">
        <v>127075156</v>
      </c>
      <c r="D18" s="15">
        <v>146767941.18000001</v>
      </c>
      <c r="E18" s="15">
        <f t="shared" ref="E18:E23" si="6">C18+D18</f>
        <v>273843097.18000001</v>
      </c>
      <c r="F18" s="15">
        <v>170489368.05000001</v>
      </c>
      <c r="G18" s="15">
        <v>170489368.05000001</v>
      </c>
      <c r="H18" s="15">
        <f t="shared" si="5"/>
        <v>103353729.13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6"/>
        <v>0</v>
      </c>
      <c r="F19" s="15">
        <v>0</v>
      </c>
      <c r="G19" s="15">
        <v>0</v>
      </c>
      <c r="H19" s="15">
        <f t="shared" si="5"/>
        <v>0</v>
      </c>
    </row>
    <row r="20" spans="1:8" x14ac:dyDescent="0.2">
      <c r="A20" s="38"/>
      <c r="B20" s="42" t="s">
        <v>46</v>
      </c>
      <c r="C20" s="15">
        <v>0</v>
      </c>
      <c r="D20" s="15">
        <v>0</v>
      </c>
      <c r="E20" s="15">
        <f t="shared" si="6"/>
        <v>0</v>
      </c>
      <c r="F20" s="15">
        <v>0</v>
      </c>
      <c r="G20" s="15">
        <v>0</v>
      </c>
      <c r="H20" s="15">
        <f t="shared" si="5"/>
        <v>0</v>
      </c>
    </row>
    <row r="21" spans="1:8" x14ac:dyDescent="0.2">
      <c r="A21" s="38"/>
      <c r="B21" s="42" t="s">
        <v>47</v>
      </c>
      <c r="C21" s="15">
        <v>0</v>
      </c>
      <c r="D21" s="15">
        <v>0</v>
      </c>
      <c r="E21" s="15">
        <f t="shared" si="6"/>
        <v>0</v>
      </c>
      <c r="F21" s="15">
        <v>0</v>
      </c>
      <c r="G21" s="15">
        <v>0</v>
      </c>
      <c r="H21" s="15">
        <f t="shared" si="5"/>
        <v>0</v>
      </c>
    </row>
    <row r="22" spans="1:8" x14ac:dyDescent="0.2">
      <c r="A22" s="38"/>
      <c r="B22" s="42" t="s">
        <v>48</v>
      </c>
      <c r="C22" s="15">
        <v>0</v>
      </c>
      <c r="D22" s="15">
        <v>0</v>
      </c>
      <c r="E22" s="15">
        <f t="shared" si="6"/>
        <v>0</v>
      </c>
      <c r="F22" s="15">
        <v>0</v>
      </c>
      <c r="G22" s="15">
        <v>0</v>
      </c>
      <c r="H22" s="15">
        <f t="shared" si="5"/>
        <v>0</v>
      </c>
    </row>
    <row r="23" spans="1:8" x14ac:dyDescent="0.2">
      <c r="A23" s="38"/>
      <c r="B23" s="42" t="s">
        <v>4</v>
      </c>
      <c r="C23" s="15">
        <v>0</v>
      </c>
      <c r="D23" s="15">
        <v>0</v>
      </c>
      <c r="E23" s="15">
        <f t="shared" si="6"/>
        <v>0</v>
      </c>
      <c r="F23" s="15">
        <v>0</v>
      </c>
      <c r="G23" s="15">
        <v>0</v>
      </c>
      <c r="H23" s="15">
        <f t="shared" si="5"/>
        <v>0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7">SUM(C26:C34)</f>
        <v>0</v>
      </c>
      <c r="D25" s="15">
        <f t="shared" si="7"/>
        <v>0</v>
      </c>
      <c r="E25" s="15">
        <f t="shared" si="7"/>
        <v>0</v>
      </c>
      <c r="F25" s="15">
        <f t="shared" si="7"/>
        <v>0</v>
      </c>
      <c r="G25" s="15">
        <f t="shared" si="7"/>
        <v>0</v>
      </c>
      <c r="H25" s="15">
        <f t="shared" si="7"/>
        <v>0</v>
      </c>
    </row>
    <row r="26" spans="1:8" x14ac:dyDescent="0.2">
      <c r="A26" s="38"/>
      <c r="B26" s="42" t="s">
        <v>29</v>
      </c>
      <c r="C26" s="15">
        <v>0</v>
      </c>
      <c r="D26" s="15">
        <v>0</v>
      </c>
      <c r="E26" s="15">
        <f>C26+D26</f>
        <v>0</v>
      </c>
      <c r="F26" s="15">
        <v>0</v>
      </c>
      <c r="G26" s="15">
        <v>0</v>
      </c>
      <c r="H26" s="15">
        <f t="shared" ref="H26:H34" si="8">E26-F26</f>
        <v>0</v>
      </c>
    </row>
    <row r="27" spans="1:8" x14ac:dyDescent="0.2">
      <c r="A27" s="38"/>
      <c r="B27" s="42" t="s">
        <v>24</v>
      </c>
      <c r="C27" s="15">
        <v>0</v>
      </c>
      <c r="D27" s="15">
        <v>0</v>
      </c>
      <c r="E27" s="15">
        <f t="shared" ref="E27:E34" si="9">C27+D27</f>
        <v>0</v>
      </c>
      <c r="F27" s="15">
        <v>0</v>
      </c>
      <c r="G27" s="15">
        <v>0</v>
      </c>
      <c r="H27" s="15">
        <f t="shared" si="8"/>
        <v>0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9"/>
        <v>0</v>
      </c>
      <c r="F28" s="15">
        <v>0</v>
      </c>
      <c r="G28" s="15">
        <v>0</v>
      </c>
      <c r="H28" s="15">
        <f t="shared" si="8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9"/>
        <v>0</v>
      </c>
      <c r="F29" s="15">
        <v>0</v>
      </c>
      <c r="G29" s="15">
        <v>0</v>
      </c>
      <c r="H29" s="15">
        <f t="shared" si="8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9"/>
        <v>0</v>
      </c>
      <c r="F30" s="15">
        <v>0</v>
      </c>
      <c r="G30" s="15">
        <v>0</v>
      </c>
      <c r="H30" s="15">
        <f t="shared" si="8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9"/>
        <v>0</v>
      </c>
      <c r="F31" s="15">
        <v>0</v>
      </c>
      <c r="G31" s="15">
        <v>0</v>
      </c>
      <c r="H31" s="15">
        <f t="shared" si="8"/>
        <v>0</v>
      </c>
    </row>
    <row r="32" spans="1:8" x14ac:dyDescent="0.2">
      <c r="A32" s="38"/>
      <c r="B32" s="42" t="s">
        <v>6</v>
      </c>
      <c r="C32" s="15">
        <v>0</v>
      </c>
      <c r="D32" s="15">
        <v>0</v>
      </c>
      <c r="E32" s="15">
        <f t="shared" si="9"/>
        <v>0</v>
      </c>
      <c r="F32" s="15">
        <v>0</v>
      </c>
      <c r="G32" s="15">
        <v>0</v>
      </c>
      <c r="H32" s="15">
        <f t="shared" si="8"/>
        <v>0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9"/>
        <v>0</v>
      </c>
      <c r="F33" s="15">
        <v>0</v>
      </c>
      <c r="G33" s="15">
        <v>0</v>
      </c>
      <c r="H33" s="15">
        <f t="shared" si="8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9"/>
        <v>0</v>
      </c>
      <c r="F34" s="15">
        <v>0</v>
      </c>
      <c r="G34" s="15">
        <v>0</v>
      </c>
      <c r="H34" s="15">
        <f t="shared" si="8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10">SUM(C37:C40)</f>
        <v>0</v>
      </c>
      <c r="D36" s="15">
        <f t="shared" si="10"/>
        <v>0</v>
      </c>
      <c r="E36" s="15">
        <f t="shared" si="10"/>
        <v>0</v>
      </c>
      <c r="F36" s="15">
        <f t="shared" si="10"/>
        <v>0</v>
      </c>
      <c r="G36" s="15">
        <f t="shared" si="10"/>
        <v>0</v>
      </c>
      <c r="H36" s="15">
        <f t="shared" si="10"/>
        <v>0</v>
      </c>
    </row>
    <row r="37" spans="1:8" x14ac:dyDescent="0.2">
      <c r="A37" s="38"/>
      <c r="B37" s="42" t="s">
        <v>52</v>
      </c>
      <c r="C37" s="15">
        <v>0</v>
      </c>
      <c r="D37" s="15">
        <v>0</v>
      </c>
      <c r="E37" s="15">
        <f>C37+D37</f>
        <v>0</v>
      </c>
      <c r="F37" s="15">
        <v>0</v>
      </c>
      <c r="G37" s="15">
        <v>0</v>
      </c>
      <c r="H37" s="15">
        <f t="shared" ref="H37:H40" si="11">E37-F37</f>
        <v>0</v>
      </c>
    </row>
    <row r="38" spans="1:8" ht="22.5" x14ac:dyDescent="0.2">
      <c r="A38" s="38"/>
      <c r="B38" s="42" t="s">
        <v>25</v>
      </c>
      <c r="C38" s="15">
        <v>0</v>
      </c>
      <c r="D38" s="15">
        <v>0</v>
      </c>
      <c r="E38" s="15">
        <f t="shared" ref="E38:E40" si="12">C38+D38</f>
        <v>0</v>
      </c>
      <c r="F38" s="15">
        <v>0</v>
      </c>
      <c r="G38" s="15">
        <v>0</v>
      </c>
      <c r="H38" s="15">
        <f t="shared" si="11"/>
        <v>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2"/>
        <v>0</v>
      </c>
      <c r="F39" s="15">
        <v>0</v>
      </c>
      <c r="G39" s="15">
        <v>0</v>
      </c>
      <c r="H39" s="15">
        <f t="shared" si="11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2"/>
        <v>0</v>
      </c>
      <c r="F40" s="15">
        <v>0</v>
      </c>
      <c r="G40" s="15">
        <v>0</v>
      </c>
      <c r="H40" s="15">
        <f t="shared" si="11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3">SUM(C36+C25+C16+C6)</f>
        <v>127075156</v>
      </c>
      <c r="D42" s="23">
        <f t="shared" si="13"/>
        <v>146767941.18000001</v>
      </c>
      <c r="E42" s="23">
        <f t="shared" si="13"/>
        <v>273843097.18000001</v>
      </c>
      <c r="F42" s="23">
        <f t="shared" si="13"/>
        <v>170489368.05000001</v>
      </c>
      <c r="G42" s="23">
        <f t="shared" si="13"/>
        <v>170489368.05000001</v>
      </c>
      <c r="H42" s="23">
        <f t="shared" si="13"/>
        <v>103353729.13</v>
      </c>
    </row>
    <row r="43" spans="1:8" x14ac:dyDescent="0.2">
      <c r="A43" s="37"/>
      <c r="B43" s="37"/>
      <c r="C43" s="37"/>
      <c r="D43" s="37"/>
      <c r="E43" s="37"/>
      <c r="F43" s="37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COG</vt:lpstr>
      <vt:lpstr>CTG</vt:lpstr>
      <vt:lpstr>CA</vt:lpstr>
      <vt:lpstr>CFG</vt:lpstr>
      <vt:lpstr>COG!Área_de_impresión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2020-01-30T15:05:52Z</cp:lastPrinted>
  <dcterms:created xsi:type="dcterms:W3CDTF">2014-02-10T03:37:14Z</dcterms:created>
  <dcterms:modified xsi:type="dcterms:W3CDTF">2020-01-30T15:07:15Z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