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Publicacion_3erTrimestre2023\Presupuestal\"/>
    </mc:Choice>
  </mc:AlternateContent>
  <bookViews>
    <workbookView xWindow="0" yWindow="0" windowWidth="14265" windowHeight="12075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5" l="1"/>
  <c r="F42" i="5"/>
  <c r="E42" i="5"/>
  <c r="D42" i="5"/>
  <c r="C42" i="5"/>
  <c r="B42" i="5"/>
  <c r="G40" i="5"/>
  <c r="D40" i="5"/>
  <c r="D39" i="5"/>
  <c r="G39" i="5" s="1"/>
  <c r="D38" i="5"/>
  <c r="G38" i="5" s="1"/>
  <c r="G36" i="5" s="1"/>
  <c r="G37" i="5"/>
  <c r="D37" i="5"/>
  <c r="F36" i="5"/>
  <c r="E36" i="5"/>
  <c r="C36" i="5"/>
  <c r="B36" i="5"/>
  <c r="D34" i="5"/>
  <c r="G34" i="5" s="1"/>
  <c r="D33" i="5"/>
  <c r="G33" i="5" s="1"/>
  <c r="G32" i="5"/>
  <c r="D32" i="5"/>
  <c r="D31" i="5"/>
  <c r="G31" i="5" s="1"/>
  <c r="G30" i="5"/>
  <c r="D30" i="5"/>
  <c r="D29" i="5"/>
  <c r="G29" i="5" s="1"/>
  <c r="D28" i="5"/>
  <c r="G28" i="5" s="1"/>
  <c r="D27" i="5"/>
  <c r="G27" i="5" s="1"/>
  <c r="D26" i="5"/>
  <c r="D25" i="5" s="1"/>
  <c r="F25" i="5"/>
  <c r="E25" i="5"/>
  <c r="C25" i="5"/>
  <c r="B25" i="5"/>
  <c r="G23" i="5"/>
  <c r="D23" i="5"/>
  <c r="D22" i="5"/>
  <c r="G22" i="5" s="1"/>
  <c r="D21" i="5"/>
  <c r="G21" i="5" s="1"/>
  <c r="G20" i="5"/>
  <c r="D20" i="5"/>
  <c r="G19" i="5"/>
  <c r="D19" i="5"/>
  <c r="D18" i="5"/>
  <c r="G18" i="5" s="1"/>
  <c r="D17" i="5"/>
  <c r="D16" i="5" s="1"/>
  <c r="F16" i="5"/>
  <c r="E16" i="5"/>
  <c r="C16" i="5"/>
  <c r="B16" i="5"/>
  <c r="D14" i="5"/>
  <c r="G14" i="5" s="1"/>
  <c r="D13" i="5"/>
  <c r="G13" i="5" s="1"/>
  <c r="D12" i="5"/>
  <c r="G12" i="5" s="1"/>
  <c r="D11" i="5"/>
  <c r="G11" i="5" s="1"/>
  <c r="D10" i="5"/>
  <c r="G10" i="5" s="1"/>
  <c r="D9" i="5"/>
  <c r="G9" i="5" s="1"/>
  <c r="D8" i="5"/>
  <c r="G8" i="5" s="1"/>
  <c r="D7" i="5"/>
  <c r="D6" i="5" s="1"/>
  <c r="F6" i="5"/>
  <c r="E6" i="5"/>
  <c r="C6" i="5"/>
  <c r="B6" i="5"/>
  <c r="G52" i="4"/>
  <c r="F52" i="4"/>
  <c r="E52" i="4"/>
  <c r="D52" i="4"/>
  <c r="C52" i="4"/>
  <c r="B52" i="4"/>
  <c r="G50" i="4"/>
  <c r="D50" i="4"/>
  <c r="G48" i="4"/>
  <c r="D48" i="4"/>
  <c r="D46" i="4"/>
  <c r="G46" i="4" s="1"/>
  <c r="D40" i="4"/>
  <c r="G40" i="4" s="1"/>
  <c r="D42" i="4"/>
  <c r="G42" i="4" s="1"/>
  <c r="D44" i="4"/>
  <c r="G44" i="4"/>
  <c r="D38" i="4"/>
  <c r="G38" i="4" s="1"/>
  <c r="G30" i="4"/>
  <c r="F30" i="4"/>
  <c r="E30" i="4"/>
  <c r="D30" i="4"/>
  <c r="C30" i="4"/>
  <c r="B30" i="4"/>
  <c r="G28" i="4"/>
  <c r="D28" i="4"/>
  <c r="D27" i="4"/>
  <c r="G27" i="4" s="1"/>
  <c r="D26" i="4"/>
  <c r="G26" i="4" s="1"/>
  <c r="D25" i="4"/>
  <c r="G25" i="4" s="1"/>
  <c r="F17" i="4"/>
  <c r="E17" i="4"/>
  <c r="C17" i="4"/>
  <c r="B17" i="4"/>
  <c r="D15" i="4"/>
  <c r="G15" i="4" s="1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G8" i="4"/>
  <c r="D8" i="4"/>
  <c r="D7" i="4"/>
  <c r="D17" i="4" s="1"/>
  <c r="G16" i="8"/>
  <c r="F16" i="8"/>
  <c r="E16" i="8"/>
  <c r="D16" i="8"/>
  <c r="C16" i="8"/>
  <c r="B16" i="8"/>
  <c r="G14" i="8"/>
  <c r="D14" i="8"/>
  <c r="D12" i="8"/>
  <c r="G12" i="8" s="1"/>
  <c r="G10" i="8"/>
  <c r="D10" i="8"/>
  <c r="D8" i="8"/>
  <c r="G8" i="8" s="1"/>
  <c r="D6" i="8"/>
  <c r="G6" i="8" s="1"/>
  <c r="D76" i="6"/>
  <c r="G76" i="6" s="1"/>
  <c r="G75" i="6"/>
  <c r="D75" i="6"/>
  <c r="D74" i="6"/>
  <c r="G74" i="6" s="1"/>
  <c r="D73" i="6"/>
  <c r="G73" i="6" s="1"/>
  <c r="D72" i="6"/>
  <c r="G72" i="6" s="1"/>
  <c r="G71" i="6"/>
  <c r="D71" i="6"/>
  <c r="D70" i="6"/>
  <c r="G70" i="6" s="1"/>
  <c r="F69" i="6"/>
  <c r="E69" i="6"/>
  <c r="C69" i="6"/>
  <c r="B69" i="6"/>
  <c r="D69" i="6" s="1"/>
  <c r="G69" i="6" s="1"/>
  <c r="D68" i="6"/>
  <c r="G68" i="6" s="1"/>
  <c r="D67" i="6"/>
  <c r="G67" i="6" s="1"/>
  <c r="D66" i="6"/>
  <c r="G66" i="6" s="1"/>
  <c r="F65" i="6"/>
  <c r="E65" i="6"/>
  <c r="C65" i="6"/>
  <c r="B65" i="6"/>
  <c r="D65" i="6" s="1"/>
  <c r="G65" i="6" s="1"/>
  <c r="D64" i="6"/>
  <c r="G64" i="6" s="1"/>
  <c r="G63" i="6"/>
  <c r="D63" i="6"/>
  <c r="D62" i="6"/>
  <c r="G62" i="6" s="1"/>
  <c r="D61" i="6"/>
  <c r="G61" i="6" s="1"/>
  <c r="D60" i="6"/>
  <c r="G60" i="6" s="1"/>
  <c r="G59" i="6"/>
  <c r="D59" i="6"/>
  <c r="D58" i="6"/>
  <c r="G58" i="6" s="1"/>
  <c r="F57" i="6"/>
  <c r="E57" i="6"/>
  <c r="C57" i="6"/>
  <c r="B57" i="6"/>
  <c r="D57" i="6" s="1"/>
  <c r="G57" i="6" s="1"/>
  <c r="D56" i="6"/>
  <c r="G56" i="6" s="1"/>
  <c r="D55" i="6"/>
  <c r="G55" i="6" s="1"/>
  <c r="D54" i="6"/>
  <c r="G54" i="6" s="1"/>
  <c r="F53" i="6"/>
  <c r="E53" i="6"/>
  <c r="C53" i="6"/>
  <c r="B53" i="6"/>
  <c r="D53" i="6" s="1"/>
  <c r="G53" i="6" s="1"/>
  <c r="D52" i="6"/>
  <c r="G52" i="6" s="1"/>
  <c r="G51" i="6"/>
  <c r="D51" i="6"/>
  <c r="D50" i="6"/>
  <c r="G50" i="6" s="1"/>
  <c r="D49" i="6"/>
  <c r="G49" i="6" s="1"/>
  <c r="D48" i="6"/>
  <c r="G48" i="6" s="1"/>
  <c r="G47" i="6"/>
  <c r="D47" i="6"/>
  <c r="D46" i="6"/>
  <c r="G46" i="6" s="1"/>
  <c r="D45" i="6"/>
  <c r="G45" i="6" s="1"/>
  <c r="D44" i="6"/>
  <c r="G44" i="6" s="1"/>
  <c r="F43" i="6"/>
  <c r="E43" i="6"/>
  <c r="C43" i="6"/>
  <c r="B43" i="6"/>
  <c r="D43" i="6" s="1"/>
  <c r="G43" i="6" s="1"/>
  <c r="D42" i="6"/>
  <c r="G42" i="6" s="1"/>
  <c r="G41" i="6"/>
  <c r="D41" i="6"/>
  <c r="D40" i="6"/>
  <c r="G40" i="6" s="1"/>
  <c r="D39" i="6"/>
  <c r="G39" i="6" s="1"/>
  <c r="D38" i="6"/>
  <c r="G38" i="6" s="1"/>
  <c r="G37" i="6"/>
  <c r="D37" i="6"/>
  <c r="D36" i="6"/>
  <c r="G36" i="6" s="1"/>
  <c r="D35" i="6"/>
  <c r="G35" i="6" s="1"/>
  <c r="D34" i="6"/>
  <c r="G34" i="6" s="1"/>
  <c r="F33" i="6"/>
  <c r="E33" i="6"/>
  <c r="C33" i="6"/>
  <c r="B33" i="6"/>
  <c r="D33" i="6" s="1"/>
  <c r="G33" i="6" s="1"/>
  <c r="D32" i="6"/>
  <c r="G32" i="6" s="1"/>
  <c r="G31" i="6"/>
  <c r="D31" i="6"/>
  <c r="D30" i="6"/>
  <c r="G30" i="6" s="1"/>
  <c r="D29" i="6"/>
  <c r="G29" i="6" s="1"/>
  <c r="D28" i="6"/>
  <c r="G28" i="6" s="1"/>
  <c r="G27" i="6"/>
  <c r="D27" i="6"/>
  <c r="D26" i="6"/>
  <c r="G26" i="6" s="1"/>
  <c r="D25" i="6"/>
  <c r="G25" i="6" s="1"/>
  <c r="D24" i="6"/>
  <c r="G24" i="6" s="1"/>
  <c r="F23" i="6"/>
  <c r="E23" i="6"/>
  <c r="C23" i="6"/>
  <c r="B23" i="6"/>
  <c r="D23" i="6" s="1"/>
  <c r="G23" i="6" s="1"/>
  <c r="D22" i="6"/>
  <c r="G22" i="6" s="1"/>
  <c r="G21" i="6"/>
  <c r="D21" i="6"/>
  <c r="D20" i="6"/>
  <c r="G20" i="6" s="1"/>
  <c r="D19" i="6"/>
  <c r="G19" i="6" s="1"/>
  <c r="D18" i="6"/>
  <c r="G18" i="6" s="1"/>
  <c r="G17" i="6"/>
  <c r="D17" i="6"/>
  <c r="D16" i="6"/>
  <c r="G16" i="6" s="1"/>
  <c r="D15" i="6"/>
  <c r="G15" i="6" s="1"/>
  <c r="D14" i="6"/>
  <c r="G14" i="6" s="1"/>
  <c r="F13" i="6"/>
  <c r="E13" i="6"/>
  <c r="E77" i="6" s="1"/>
  <c r="C13" i="6"/>
  <c r="C77" i="6" s="1"/>
  <c r="B13" i="6"/>
  <c r="D13" i="6" s="1"/>
  <c r="G13" i="6" s="1"/>
  <c r="D12" i="6"/>
  <c r="G12" i="6" s="1"/>
  <c r="G11" i="6"/>
  <c r="D11" i="6"/>
  <c r="D10" i="6"/>
  <c r="G10" i="6" s="1"/>
  <c r="D9" i="6"/>
  <c r="G9" i="6" s="1"/>
  <c r="D8" i="6"/>
  <c r="G8" i="6" s="1"/>
  <c r="G7" i="6"/>
  <c r="D7" i="6"/>
  <c r="D6" i="6"/>
  <c r="G6" i="6" s="1"/>
  <c r="F5" i="6"/>
  <c r="F77" i="6" s="1"/>
  <c r="E5" i="6"/>
  <c r="C5" i="6"/>
  <c r="B5" i="6"/>
  <c r="D5" i="6" s="1"/>
  <c r="D36" i="5" l="1"/>
  <c r="G26" i="5"/>
  <c r="G25" i="5" s="1"/>
  <c r="G17" i="5"/>
  <c r="G16" i="5" s="1"/>
  <c r="G7" i="5"/>
  <c r="G6" i="5" s="1"/>
  <c r="G7" i="4"/>
  <c r="G17" i="4" s="1"/>
  <c r="D77" i="6"/>
  <c r="G5" i="6"/>
  <c r="G77" i="6" s="1"/>
  <c r="B77" i="6"/>
</calcChain>
</file>

<file path=xl/sharedStrings.xml><?xml version="1.0" encoding="utf-8"?>
<sst xmlns="http://schemas.openxmlformats.org/spreadsheetml/2006/main" count="201" uniqueCount="143">
  <si>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</si>
  <si>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</si>
  <si>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</si>
  <si>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</si>
  <si>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</si>
  <si>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</si>
  <si>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</si>
  <si>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</si>
  <si>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</si>
  <si>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</si>
  <si>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</si>
  <si>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</si>
  <si>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</si>
  <si>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</si>
  <si>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</si>
  <si>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</si>
  <si>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</si>
  <si>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</si>
  <si>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</si>
  <si>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</si>
  <si>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</si>
  <si>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</si>
  <si>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</si>
  <si>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</si>
  <si>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</si>
  <si>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</si>
  <si>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</si>
  <si>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</si>
  <si>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</si>
  <si>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</si>
  <si>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</si>
  <si>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</si>
  <si>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</si>
  <si>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</si>
  <si>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</si>
  <si>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</si>
  <si>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</si>
  <si>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</si>
  <si>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</si>
  <si>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</si>
  <si>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</si>
  <si>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</si>
  <si>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</si>
  <si>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</si>
  <si>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</si>
  <si>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</si>
  <si>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</si>
  <si>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</si>
  <si>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</si>
  <si>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</si>
  <si>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</si>
  <si>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</si>
  <si>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</si>
  <si>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</si>
  <si>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</si>
  <si>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</si>
  <si>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</si>
  <si>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</si>
  <si>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</si>
  <si>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</si>
  <si>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</si>
  <si>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</si>
  <si>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</si>
  <si>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</si>
  <si>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</si>
  <si>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</si>
  <si>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</si>
  <si>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</si>
  <si>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</si>
  <si>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</si>
  <si>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</si>
  <si>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</si>
  <si>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</si>
  <si>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</si>
  <si>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</si>
  <si>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</si>
  <si>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</si>
  <si>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</si>
  <si>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</si>
  <si>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</si>
  <si>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</si>
  <si>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</si>
  <si>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</si>
  <si>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</si>
  <si>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</si>
  <si>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</si>
  <si>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</si>
  <si>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</si>
  <si>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</si>
  <si>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</si>
  <si>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</si>
  <si>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</si>
  <si>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</si>
  <si>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</si>
  <si>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</si>
  <si>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</si>
  <si>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</si>
  <si>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</si>
  <si>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</si>
  <si>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</si>
  <si>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</si>
  <si>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</si>
  <si>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</si>
  <si>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</si>
  <si>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</si>
  <si>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</si>
  <si>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</si>
  <si>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</si>
  <si>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</si>
  <si>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</si>
  <si>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</si>
  <si>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</si>
  <si>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</si>
  <si>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</si>
  <si>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</si>
  <si>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</si>
  <si>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</si>
  <si>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</si>
  <si>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</si>
  <si>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</si>
  <si>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</si>
  <si>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</si>
  <si>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</si>
  <si>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</si>
  <si>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</si>
  <si>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</si>
  <si>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</si>
  <si>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</si>
  <si>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Sistema de Agua Potable y Alcantarillado San Miguel de Allende, Gto. 
Estado Analítico del Ejercicio del Presupuesto de Egresos
Clasificación Económica (por Tipo de Gasto)
Del 1 de Enero al 30 de Septiembre de 2023</t>
  </si>
  <si>
    <t>Sistema de Agua Potable y Alcantarillado San Miguel de Allende, Gto. 
Estado Analítico del Ejercicio del Presupuesto de Egresos
Clasificación por Objeto del Gasto (Capítulo y Concepto)
Del 1 de Enero al 30 de Septiembre de 2023</t>
  </si>
  <si>
    <t>31120M33A010000 CONSEJO DIRECTIVO</t>
  </si>
  <si>
    <t>31120M33A020000 DIRECCION GENERAL</t>
  </si>
  <si>
    <t>31120M33A030000 DIRECCION DE PROYECTOS Y</t>
  </si>
  <si>
    <t>31120M33A040000 DIRECCION DE OPERACION</t>
  </si>
  <si>
    <t>31120M33A050000 DIRECCION APOYO RURAL</t>
  </si>
  <si>
    <t>31120M33A060000 DIRECCION ADMINISTRACION</t>
  </si>
  <si>
    <t>31120M33A070000 DIRECCION CALIDAD DE AGU</t>
  </si>
  <si>
    <t>31120M33A080000 DIRECCION COMERCIALIZACI</t>
  </si>
  <si>
    <t>31120M33A090000 DIRECCION FACTILIDADES</t>
  </si>
  <si>
    <t>Sistema de Agua Potable y Alcantarillado San Miguel de Allende, Gto. 
Estado Analítico del Ejercicio del Presupuesto de Egresos
Clasificación Administrativa
Del 1 de Enero al 30 de Septiembre de 2023</t>
  </si>
  <si>
    <t>Sistema de Agua Potable y Alcantarillado San Miguel de Allende, Gto. 
Estado Analítico del Ejercicio del Presupuesto de Egresos
Clasificación Administrativa (Poderes)
Del 1 de Enero al 30 de Septiembre de 2023</t>
  </si>
  <si>
    <t>Sistema de Agua Potable y Alcantarillado San Miguel de Allende, Gto. 
Estado Analítico del Ejercicio del Presupuesto de Egresos
Clasificación Administrativa (Sector Paraestatal)
Del 1 de Enero al 30 de Septiembre de 2023</t>
  </si>
  <si>
    <t>Sistema de Agua Potable y Alcantarillado San Miguel de Allende, Gto. 
Estado Analítico del Ejercicio del Presupuesto de Egresos
Clasificación Funcional (Finalidad y Función)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</si>
</sst>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4" fontId="2" fillId="0" borderId="11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2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2" fillId="0" borderId="11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8" xfId="0" applyFont="1" applyBorder="1" applyAlignment="1" applyProtection="1">
      <alignment horizontal="left"/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6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4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4" xfId="0" applyFont="1" applyBorder="1" applyAlignment="1">
      <alignment horizontal="left" indent="2"/>
    </xf>
    <xf numFmtId="0" fontId="6" fillId="0" borderId="4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1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4" fontId="6" fillId="0" borderId="13" xfId="0" applyNumberFormat="1" applyFont="1" applyFill="1" applyBorder="1" applyProtection="1">
      <protection locked="0"/>
    </xf>
    <xf numFmtId="4" fontId="2" fillId="0" borderId="12" xfId="0" applyNumberFormat="1" applyFont="1" applyFill="1" applyBorder="1" applyProtection="1">
      <protection locked="0"/>
    </xf>
    <xf numFmtId="4" fontId="6" fillId="0" borderId="12" xfId="0" applyNumberFormat="1" applyFont="1" applyFill="1" applyBorder="1" applyProtection="1">
      <protection locked="0"/>
    </xf>
    <xf numFmtId="0" fontId="2" fillId="0" borderId="3" xfId="0" applyFont="1" applyFill="1" applyBorder="1" applyAlignment="1" applyProtection="1">
      <alignment horizontal="left" indent="1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4" fontId="6" fillId="0" borderId="6" xfId="0" applyNumberFormat="1" applyFont="1" applyFill="1" applyBorder="1" applyProtection="1"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1" xfId="9" applyNumberFormat="1" applyFont="1" applyFill="1" applyBorder="1" applyAlignment="1">
      <alignment horizontal="center" vertical="center" wrapText="1"/>
    </xf>
    <xf numFmtId="4" fontId="6" fillId="2" borderId="12" xfId="9" applyNumberFormat="1" applyFont="1" applyFill="1" applyBorder="1" applyAlignment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sqref="A1:G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48" t="s">
        <v>129</v>
      </c>
      <c r="B1" s="49"/>
      <c r="C1" s="49"/>
      <c r="D1" s="49"/>
      <c r="E1" s="49"/>
      <c r="F1" s="49"/>
      <c r="G1" s="50"/>
    </row>
    <row r="2" spans="1:7" x14ac:dyDescent="0.2">
      <c r="A2" s="22"/>
      <c r="B2" s="25" t="s">
        <v>0</v>
      </c>
      <c r="C2" s="26"/>
      <c r="D2" s="26"/>
      <c r="E2" s="26"/>
      <c r="F2" s="27"/>
      <c r="G2" s="51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2"/>
    </row>
    <row r="4" spans="1:7" x14ac:dyDescent="0.2">
      <c r="A4" s="24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9" t="s">
        <v>10</v>
      </c>
      <c r="B5" s="40">
        <f>SUM(B6:B12)</f>
        <v>75438303.159999996</v>
      </c>
      <c r="C5" s="40">
        <f>SUM(C6:C12)</f>
        <v>0</v>
      </c>
      <c r="D5" s="40">
        <f>B5+C5</f>
        <v>75438303.159999996</v>
      </c>
      <c r="E5" s="40">
        <f>SUM(E6:E12)</f>
        <v>49243392.880000003</v>
      </c>
      <c r="F5" s="40">
        <f>SUM(F6:F12)</f>
        <v>49145801.079999998</v>
      </c>
      <c r="G5" s="40">
        <f>D5-E5</f>
        <v>26194910.279999994</v>
      </c>
    </row>
    <row r="6" spans="1:7" x14ac:dyDescent="0.2">
      <c r="A6" s="36" t="s">
        <v>11</v>
      </c>
      <c r="B6" s="41">
        <v>41544234.32</v>
      </c>
      <c r="C6" s="41">
        <v>0</v>
      </c>
      <c r="D6" s="41">
        <f t="shared" ref="D6:D69" si="0">B6+C6</f>
        <v>41544234.32</v>
      </c>
      <c r="E6" s="41">
        <v>30510410.98</v>
      </c>
      <c r="F6" s="41">
        <v>30510410.98</v>
      </c>
      <c r="G6" s="41">
        <f t="shared" ref="G6:G69" si="1">D6-E6</f>
        <v>11033823.34</v>
      </c>
    </row>
    <row r="7" spans="1:7" x14ac:dyDescent="0.2">
      <c r="A7" s="36" t="s">
        <v>12</v>
      </c>
      <c r="B7" s="41">
        <v>3639526.05</v>
      </c>
      <c r="C7" s="41">
        <v>0</v>
      </c>
      <c r="D7" s="41">
        <f t="shared" si="0"/>
        <v>3639526.05</v>
      </c>
      <c r="E7" s="41">
        <v>1578175.23</v>
      </c>
      <c r="F7" s="41">
        <v>1480583.43</v>
      </c>
      <c r="G7" s="41">
        <f t="shared" si="1"/>
        <v>2061350.8199999998</v>
      </c>
    </row>
    <row r="8" spans="1:7" x14ac:dyDescent="0.2">
      <c r="A8" s="36" t="s">
        <v>13</v>
      </c>
      <c r="B8" s="41">
        <v>6747891.9000000004</v>
      </c>
      <c r="C8" s="41">
        <v>0</v>
      </c>
      <c r="D8" s="41">
        <f t="shared" si="0"/>
        <v>6747891.9000000004</v>
      </c>
      <c r="E8" s="41">
        <v>1555322.27</v>
      </c>
      <c r="F8" s="41">
        <v>1555322.27</v>
      </c>
      <c r="G8" s="41">
        <f t="shared" si="1"/>
        <v>5192569.6300000008</v>
      </c>
    </row>
    <row r="9" spans="1:7" x14ac:dyDescent="0.2">
      <c r="A9" s="36" t="s">
        <v>14</v>
      </c>
      <c r="B9" s="41">
        <v>13175760.1</v>
      </c>
      <c r="C9" s="41">
        <v>0</v>
      </c>
      <c r="D9" s="41">
        <f t="shared" si="0"/>
        <v>13175760.1</v>
      </c>
      <c r="E9" s="41">
        <v>8069489.6100000003</v>
      </c>
      <c r="F9" s="41">
        <v>8069489.6100000003</v>
      </c>
      <c r="G9" s="41">
        <f t="shared" si="1"/>
        <v>5106270.4899999993</v>
      </c>
    </row>
    <row r="10" spans="1:7" x14ac:dyDescent="0.2">
      <c r="A10" s="36" t="s">
        <v>15</v>
      </c>
      <c r="B10" s="41">
        <v>10330890.789999999</v>
      </c>
      <c r="C10" s="41">
        <v>0</v>
      </c>
      <c r="D10" s="41">
        <f t="shared" si="0"/>
        <v>10330890.789999999</v>
      </c>
      <c r="E10" s="41">
        <v>7529994.79</v>
      </c>
      <c r="F10" s="41">
        <v>7529994.79</v>
      </c>
      <c r="G10" s="41">
        <f t="shared" si="1"/>
        <v>2800895.9999999991</v>
      </c>
    </row>
    <row r="11" spans="1:7" x14ac:dyDescent="0.2">
      <c r="A11" s="36" t="s">
        <v>16</v>
      </c>
      <c r="B11" s="41">
        <v>0</v>
      </c>
      <c r="C11" s="41">
        <v>0</v>
      </c>
      <c r="D11" s="41">
        <f t="shared" si="0"/>
        <v>0</v>
      </c>
      <c r="E11" s="41">
        <v>0</v>
      </c>
      <c r="F11" s="41">
        <v>0</v>
      </c>
      <c r="G11" s="41">
        <f t="shared" si="1"/>
        <v>0</v>
      </c>
    </row>
    <row r="12" spans="1:7" x14ac:dyDescent="0.2">
      <c r="A12" s="36" t="s">
        <v>17</v>
      </c>
      <c r="B12" s="41">
        <v>0</v>
      </c>
      <c r="C12" s="41">
        <v>0</v>
      </c>
      <c r="D12" s="41">
        <f t="shared" si="0"/>
        <v>0</v>
      </c>
      <c r="E12" s="41">
        <v>0</v>
      </c>
      <c r="F12" s="41">
        <v>0</v>
      </c>
      <c r="G12" s="41">
        <f t="shared" si="1"/>
        <v>0</v>
      </c>
    </row>
    <row r="13" spans="1:7" x14ac:dyDescent="0.2">
      <c r="A13" s="39" t="s">
        <v>125</v>
      </c>
      <c r="B13" s="42">
        <f>SUM(B14:B22)</f>
        <v>20832319.050000001</v>
      </c>
      <c r="C13" s="42">
        <f>SUM(C14:C22)</f>
        <v>1335036.8600000001</v>
      </c>
      <c r="D13" s="42">
        <f t="shared" si="0"/>
        <v>22167355.91</v>
      </c>
      <c r="E13" s="42">
        <f>SUM(E14:E22)</f>
        <v>12636086.460000001</v>
      </c>
      <c r="F13" s="42">
        <f>SUM(F14:F22)</f>
        <v>13035171.100000001</v>
      </c>
      <c r="G13" s="42">
        <f t="shared" si="1"/>
        <v>9531269.4499999993</v>
      </c>
    </row>
    <row r="14" spans="1:7" x14ac:dyDescent="0.2">
      <c r="A14" s="36" t="s">
        <v>18</v>
      </c>
      <c r="B14" s="41">
        <v>1590075.06</v>
      </c>
      <c r="C14" s="41">
        <v>274000</v>
      </c>
      <c r="D14" s="41">
        <f t="shared" si="0"/>
        <v>1864075.06</v>
      </c>
      <c r="E14" s="41">
        <v>1362662.57</v>
      </c>
      <c r="F14" s="41">
        <v>1394488.96</v>
      </c>
      <c r="G14" s="41">
        <f t="shared" si="1"/>
        <v>501412.49</v>
      </c>
    </row>
    <row r="15" spans="1:7" x14ac:dyDescent="0.2">
      <c r="A15" s="36" t="s">
        <v>19</v>
      </c>
      <c r="B15" s="41">
        <v>223817.92</v>
      </c>
      <c r="C15" s="41">
        <v>0</v>
      </c>
      <c r="D15" s="41">
        <f t="shared" si="0"/>
        <v>223817.92</v>
      </c>
      <c r="E15" s="41">
        <v>139043.54</v>
      </c>
      <c r="F15" s="41">
        <v>139043.54</v>
      </c>
      <c r="G15" s="41">
        <f t="shared" si="1"/>
        <v>84774.38</v>
      </c>
    </row>
    <row r="16" spans="1:7" x14ac:dyDescent="0.2">
      <c r="A16" s="36" t="s">
        <v>20</v>
      </c>
      <c r="B16" s="41">
        <v>0</v>
      </c>
      <c r="C16" s="41">
        <v>0</v>
      </c>
      <c r="D16" s="41">
        <f t="shared" si="0"/>
        <v>0</v>
      </c>
      <c r="E16" s="41">
        <v>0</v>
      </c>
      <c r="F16" s="41">
        <v>0</v>
      </c>
      <c r="G16" s="41">
        <f t="shared" si="1"/>
        <v>0</v>
      </c>
    </row>
    <row r="17" spans="1:7" x14ac:dyDescent="0.2">
      <c r="A17" s="36" t="s">
        <v>21</v>
      </c>
      <c r="B17" s="41">
        <v>6609201.7800000003</v>
      </c>
      <c r="C17" s="41">
        <v>924989.24</v>
      </c>
      <c r="D17" s="41">
        <f t="shared" si="0"/>
        <v>7534191.0200000005</v>
      </c>
      <c r="E17" s="41">
        <v>4584367.51</v>
      </c>
      <c r="F17" s="41">
        <v>4733671.24</v>
      </c>
      <c r="G17" s="41">
        <f t="shared" si="1"/>
        <v>2949823.5100000007</v>
      </c>
    </row>
    <row r="18" spans="1:7" x14ac:dyDescent="0.2">
      <c r="A18" s="36" t="s">
        <v>22</v>
      </c>
      <c r="B18" s="41">
        <v>2385080</v>
      </c>
      <c r="C18" s="41">
        <v>0</v>
      </c>
      <c r="D18" s="41">
        <f t="shared" si="0"/>
        <v>2385080</v>
      </c>
      <c r="E18" s="41">
        <v>1548340.12</v>
      </c>
      <c r="F18" s="41">
        <v>1695602.2</v>
      </c>
      <c r="G18" s="41">
        <f t="shared" si="1"/>
        <v>836739.87999999989</v>
      </c>
    </row>
    <row r="19" spans="1:7" x14ac:dyDescent="0.2">
      <c r="A19" s="36" t="s">
        <v>23</v>
      </c>
      <c r="B19" s="41">
        <v>2952908.9</v>
      </c>
      <c r="C19" s="41">
        <v>452612.3</v>
      </c>
      <c r="D19" s="41">
        <f t="shared" si="0"/>
        <v>3405521.1999999997</v>
      </c>
      <c r="E19" s="41">
        <v>2140615.89</v>
      </c>
      <c r="F19" s="41">
        <v>2200365.0499999998</v>
      </c>
      <c r="G19" s="41">
        <f t="shared" si="1"/>
        <v>1264905.3099999996</v>
      </c>
    </row>
    <row r="20" spans="1:7" x14ac:dyDescent="0.2">
      <c r="A20" s="36" t="s">
        <v>24</v>
      </c>
      <c r="B20" s="41">
        <v>1386824.66</v>
      </c>
      <c r="C20" s="41">
        <v>-200000</v>
      </c>
      <c r="D20" s="41">
        <f t="shared" si="0"/>
        <v>1186824.6599999999</v>
      </c>
      <c r="E20" s="41">
        <v>194697.05</v>
      </c>
      <c r="F20" s="41">
        <v>200491.72</v>
      </c>
      <c r="G20" s="41">
        <f t="shared" si="1"/>
        <v>992127.60999999987</v>
      </c>
    </row>
    <row r="21" spans="1:7" x14ac:dyDescent="0.2">
      <c r="A21" s="36" t="s">
        <v>25</v>
      </c>
      <c r="B21" s="41">
        <v>0</v>
      </c>
      <c r="C21" s="41">
        <v>0</v>
      </c>
      <c r="D21" s="41">
        <f t="shared" si="0"/>
        <v>0</v>
      </c>
      <c r="E21" s="41">
        <v>0</v>
      </c>
      <c r="F21" s="41">
        <v>0</v>
      </c>
      <c r="G21" s="41">
        <f t="shared" si="1"/>
        <v>0</v>
      </c>
    </row>
    <row r="22" spans="1:7" x14ac:dyDescent="0.2">
      <c r="A22" s="36" t="s">
        <v>26</v>
      </c>
      <c r="B22" s="41">
        <v>5684410.7300000004</v>
      </c>
      <c r="C22" s="41">
        <v>-116564.68</v>
      </c>
      <c r="D22" s="41">
        <f t="shared" si="0"/>
        <v>5567846.0500000007</v>
      </c>
      <c r="E22" s="41">
        <v>2666359.7799999998</v>
      </c>
      <c r="F22" s="41">
        <v>2671508.39</v>
      </c>
      <c r="G22" s="41">
        <f t="shared" si="1"/>
        <v>2901486.2700000009</v>
      </c>
    </row>
    <row r="23" spans="1:7" x14ac:dyDescent="0.2">
      <c r="A23" s="39" t="s">
        <v>27</v>
      </c>
      <c r="B23" s="42">
        <f>SUM(B24:B32)</f>
        <v>75046357.960000008</v>
      </c>
      <c r="C23" s="42">
        <f>SUM(C24:C32)</f>
        <v>-6470148.9000000004</v>
      </c>
      <c r="D23" s="42">
        <f t="shared" si="0"/>
        <v>68576209.060000002</v>
      </c>
      <c r="E23" s="42">
        <f>SUM(E24:E32)</f>
        <v>41711037.829999998</v>
      </c>
      <c r="F23" s="42">
        <f>SUM(F24:F32)</f>
        <v>42298692.439999998</v>
      </c>
      <c r="G23" s="42">
        <f t="shared" si="1"/>
        <v>26865171.230000004</v>
      </c>
    </row>
    <row r="24" spans="1:7" x14ac:dyDescent="0.2">
      <c r="A24" s="36" t="s">
        <v>28</v>
      </c>
      <c r="B24" s="41">
        <v>39796474.32</v>
      </c>
      <c r="C24" s="41">
        <v>-5502612.2999999998</v>
      </c>
      <c r="D24" s="41">
        <f t="shared" si="0"/>
        <v>34293862.020000003</v>
      </c>
      <c r="E24" s="41">
        <v>24204314.010000002</v>
      </c>
      <c r="F24" s="41">
        <v>24670433.940000001</v>
      </c>
      <c r="G24" s="41">
        <f t="shared" si="1"/>
        <v>10089548.010000002</v>
      </c>
    </row>
    <row r="25" spans="1:7" x14ac:dyDescent="0.2">
      <c r="A25" s="36" t="s">
        <v>29</v>
      </c>
      <c r="B25" s="41">
        <v>875606.98</v>
      </c>
      <c r="C25" s="41">
        <v>392800</v>
      </c>
      <c r="D25" s="41">
        <f t="shared" si="0"/>
        <v>1268406.98</v>
      </c>
      <c r="E25" s="41">
        <v>843423.6</v>
      </c>
      <c r="F25" s="41">
        <v>845795.07</v>
      </c>
      <c r="G25" s="41">
        <f t="shared" si="1"/>
        <v>424983.38</v>
      </c>
    </row>
    <row r="26" spans="1:7" x14ac:dyDescent="0.2">
      <c r="A26" s="36" t="s">
        <v>30</v>
      </c>
      <c r="B26" s="41">
        <v>12517840.029999999</v>
      </c>
      <c r="C26" s="41">
        <v>-3810336.6</v>
      </c>
      <c r="D26" s="41">
        <f t="shared" si="0"/>
        <v>8707503.4299999997</v>
      </c>
      <c r="E26" s="41">
        <v>3203431.02</v>
      </c>
      <c r="F26" s="41">
        <v>3224756.9</v>
      </c>
      <c r="G26" s="41">
        <f t="shared" si="1"/>
        <v>5504072.4100000001</v>
      </c>
    </row>
    <row r="27" spans="1:7" x14ac:dyDescent="0.2">
      <c r="A27" s="36" t="s">
        <v>31</v>
      </c>
      <c r="B27" s="41">
        <v>1429000</v>
      </c>
      <c r="C27" s="41">
        <v>850000</v>
      </c>
      <c r="D27" s="41">
        <f t="shared" si="0"/>
        <v>2279000</v>
      </c>
      <c r="E27" s="41">
        <v>1574186.16</v>
      </c>
      <c r="F27" s="41">
        <v>1655913.65</v>
      </c>
      <c r="G27" s="41">
        <f t="shared" si="1"/>
        <v>704813.84000000008</v>
      </c>
    </row>
    <row r="28" spans="1:7" x14ac:dyDescent="0.2">
      <c r="A28" s="36" t="s">
        <v>32</v>
      </c>
      <c r="B28" s="41">
        <v>5798881.1799999997</v>
      </c>
      <c r="C28" s="41">
        <v>1150000</v>
      </c>
      <c r="D28" s="41">
        <f t="shared" si="0"/>
        <v>6948881.1799999997</v>
      </c>
      <c r="E28" s="41">
        <v>3293041.69</v>
      </c>
      <c r="F28" s="41">
        <v>3307135.53</v>
      </c>
      <c r="G28" s="41">
        <f t="shared" si="1"/>
        <v>3655839.4899999998</v>
      </c>
    </row>
    <row r="29" spans="1:7" x14ac:dyDescent="0.2">
      <c r="A29" s="36" t="s">
        <v>33</v>
      </c>
      <c r="B29" s="41">
        <v>626250</v>
      </c>
      <c r="C29" s="41">
        <v>-350000</v>
      </c>
      <c r="D29" s="41">
        <f t="shared" si="0"/>
        <v>276250</v>
      </c>
      <c r="E29" s="41">
        <v>8497.33</v>
      </c>
      <c r="F29" s="41">
        <v>8497.33</v>
      </c>
      <c r="G29" s="41">
        <f t="shared" si="1"/>
        <v>267752.67</v>
      </c>
    </row>
    <row r="30" spans="1:7" x14ac:dyDescent="0.2">
      <c r="A30" s="36" t="s">
        <v>34</v>
      </c>
      <c r="B30" s="41">
        <v>205682.99</v>
      </c>
      <c r="C30" s="41">
        <v>0</v>
      </c>
      <c r="D30" s="41">
        <f t="shared" si="0"/>
        <v>205682.99</v>
      </c>
      <c r="E30" s="41">
        <v>2220.9899999999998</v>
      </c>
      <c r="F30" s="41">
        <v>2220.9899999999998</v>
      </c>
      <c r="G30" s="41">
        <f t="shared" si="1"/>
        <v>203462</v>
      </c>
    </row>
    <row r="31" spans="1:7" x14ac:dyDescent="0.2">
      <c r="A31" s="36" t="s">
        <v>35</v>
      </c>
      <c r="B31" s="41">
        <v>930442.46</v>
      </c>
      <c r="C31" s="41">
        <v>-200000</v>
      </c>
      <c r="D31" s="41">
        <f t="shared" si="0"/>
        <v>730442.46</v>
      </c>
      <c r="E31" s="41">
        <v>235614.83</v>
      </c>
      <c r="F31" s="41">
        <v>237630.83</v>
      </c>
      <c r="G31" s="41">
        <f t="shared" si="1"/>
        <v>494827.63</v>
      </c>
    </row>
    <row r="32" spans="1:7" x14ac:dyDescent="0.2">
      <c r="A32" s="36" t="s">
        <v>36</v>
      </c>
      <c r="B32" s="41">
        <v>12866180</v>
      </c>
      <c r="C32" s="41">
        <v>1000000</v>
      </c>
      <c r="D32" s="41">
        <f t="shared" si="0"/>
        <v>13866180</v>
      </c>
      <c r="E32" s="41">
        <v>8346308.2000000002</v>
      </c>
      <c r="F32" s="41">
        <v>8346308.2000000002</v>
      </c>
      <c r="G32" s="41">
        <f t="shared" si="1"/>
        <v>5519871.7999999998</v>
      </c>
    </row>
    <row r="33" spans="1:7" x14ac:dyDescent="0.2">
      <c r="A33" s="39" t="s">
        <v>126</v>
      </c>
      <c r="B33" s="42">
        <f>SUM(B34:B42)</f>
        <v>2000000</v>
      </c>
      <c r="C33" s="42">
        <f>SUM(C34:C42)</f>
        <v>-2000000</v>
      </c>
      <c r="D33" s="42">
        <f t="shared" si="0"/>
        <v>0</v>
      </c>
      <c r="E33" s="42">
        <f>SUM(E34:E42)</f>
        <v>0</v>
      </c>
      <c r="F33" s="42">
        <f>SUM(F34:F42)</f>
        <v>0</v>
      </c>
      <c r="G33" s="42">
        <f t="shared" si="1"/>
        <v>0</v>
      </c>
    </row>
    <row r="34" spans="1:7" x14ac:dyDescent="0.2">
      <c r="A34" s="36" t="s">
        <v>37</v>
      </c>
      <c r="B34" s="41">
        <v>2000000</v>
      </c>
      <c r="C34" s="41">
        <v>-2000000</v>
      </c>
      <c r="D34" s="41">
        <f t="shared" si="0"/>
        <v>0</v>
      </c>
      <c r="E34" s="41">
        <v>0</v>
      </c>
      <c r="F34" s="41">
        <v>0</v>
      </c>
      <c r="G34" s="41">
        <f t="shared" si="1"/>
        <v>0</v>
      </c>
    </row>
    <row r="35" spans="1:7" x14ac:dyDescent="0.2">
      <c r="A35" s="36" t="s">
        <v>38</v>
      </c>
      <c r="B35" s="41">
        <v>0</v>
      </c>
      <c r="C35" s="41">
        <v>0</v>
      </c>
      <c r="D35" s="41">
        <f t="shared" si="0"/>
        <v>0</v>
      </c>
      <c r="E35" s="41">
        <v>0</v>
      </c>
      <c r="F35" s="41">
        <v>0</v>
      </c>
      <c r="G35" s="41">
        <f t="shared" si="1"/>
        <v>0</v>
      </c>
    </row>
    <row r="36" spans="1:7" x14ac:dyDescent="0.2">
      <c r="A36" s="36" t="s">
        <v>39</v>
      </c>
      <c r="B36" s="41">
        <v>0</v>
      </c>
      <c r="C36" s="41">
        <v>0</v>
      </c>
      <c r="D36" s="41">
        <f t="shared" si="0"/>
        <v>0</v>
      </c>
      <c r="E36" s="41">
        <v>0</v>
      </c>
      <c r="F36" s="41">
        <v>0</v>
      </c>
      <c r="G36" s="41">
        <f t="shared" si="1"/>
        <v>0</v>
      </c>
    </row>
    <row r="37" spans="1:7" x14ac:dyDescent="0.2">
      <c r="A37" s="36" t="s">
        <v>40</v>
      </c>
      <c r="B37" s="41">
        <v>0</v>
      </c>
      <c r="C37" s="41">
        <v>0</v>
      </c>
      <c r="D37" s="41">
        <f t="shared" si="0"/>
        <v>0</v>
      </c>
      <c r="E37" s="41">
        <v>0</v>
      </c>
      <c r="F37" s="41">
        <v>0</v>
      </c>
      <c r="G37" s="41">
        <f t="shared" si="1"/>
        <v>0</v>
      </c>
    </row>
    <row r="38" spans="1:7" x14ac:dyDescent="0.2">
      <c r="A38" s="36" t="s">
        <v>41</v>
      </c>
      <c r="B38" s="41">
        <v>0</v>
      </c>
      <c r="C38" s="41">
        <v>0</v>
      </c>
      <c r="D38" s="41">
        <f t="shared" si="0"/>
        <v>0</v>
      </c>
      <c r="E38" s="41">
        <v>0</v>
      </c>
      <c r="F38" s="41">
        <v>0</v>
      </c>
      <c r="G38" s="41">
        <f t="shared" si="1"/>
        <v>0</v>
      </c>
    </row>
    <row r="39" spans="1:7" x14ac:dyDescent="0.2">
      <c r="A39" s="36" t="s">
        <v>42</v>
      </c>
      <c r="B39" s="41">
        <v>0</v>
      </c>
      <c r="C39" s="41">
        <v>0</v>
      </c>
      <c r="D39" s="41">
        <f t="shared" si="0"/>
        <v>0</v>
      </c>
      <c r="E39" s="41">
        <v>0</v>
      </c>
      <c r="F39" s="41">
        <v>0</v>
      </c>
      <c r="G39" s="41">
        <f t="shared" si="1"/>
        <v>0</v>
      </c>
    </row>
    <row r="40" spans="1:7" x14ac:dyDescent="0.2">
      <c r="A40" s="36" t="s">
        <v>43</v>
      </c>
      <c r="B40" s="41">
        <v>0</v>
      </c>
      <c r="C40" s="41">
        <v>0</v>
      </c>
      <c r="D40" s="41">
        <f t="shared" si="0"/>
        <v>0</v>
      </c>
      <c r="E40" s="41">
        <v>0</v>
      </c>
      <c r="F40" s="41">
        <v>0</v>
      </c>
      <c r="G40" s="41">
        <f t="shared" si="1"/>
        <v>0</v>
      </c>
    </row>
    <row r="41" spans="1:7" x14ac:dyDescent="0.2">
      <c r="A41" s="36" t="s">
        <v>44</v>
      </c>
      <c r="B41" s="41">
        <v>0</v>
      </c>
      <c r="C41" s="41">
        <v>0</v>
      </c>
      <c r="D41" s="41">
        <f t="shared" si="0"/>
        <v>0</v>
      </c>
      <c r="E41" s="41">
        <v>0</v>
      </c>
      <c r="F41" s="41">
        <v>0</v>
      </c>
      <c r="G41" s="41">
        <f t="shared" si="1"/>
        <v>0</v>
      </c>
    </row>
    <row r="42" spans="1:7" x14ac:dyDescent="0.2">
      <c r="A42" s="36" t="s">
        <v>45</v>
      </c>
      <c r="B42" s="41">
        <v>0</v>
      </c>
      <c r="C42" s="41">
        <v>0</v>
      </c>
      <c r="D42" s="41">
        <f t="shared" si="0"/>
        <v>0</v>
      </c>
      <c r="E42" s="41">
        <v>0</v>
      </c>
      <c r="F42" s="41">
        <v>0</v>
      </c>
      <c r="G42" s="41">
        <f t="shared" si="1"/>
        <v>0</v>
      </c>
    </row>
    <row r="43" spans="1:7" x14ac:dyDescent="0.2">
      <c r="A43" s="39" t="s">
        <v>127</v>
      </c>
      <c r="B43" s="42">
        <f>SUM(B44:B52)</f>
        <v>13172290.029999999</v>
      </c>
      <c r="C43" s="42">
        <f>SUM(C44:C52)</f>
        <v>-3254021.7</v>
      </c>
      <c r="D43" s="42">
        <f t="shared" si="0"/>
        <v>9918268.3299999982</v>
      </c>
      <c r="E43" s="42">
        <f>SUM(E44:E52)</f>
        <v>7460251.8100000005</v>
      </c>
      <c r="F43" s="42">
        <f>SUM(F44:F52)</f>
        <v>7460251.8100000005</v>
      </c>
      <c r="G43" s="42">
        <f t="shared" si="1"/>
        <v>2458016.5199999977</v>
      </c>
    </row>
    <row r="44" spans="1:7" x14ac:dyDescent="0.2">
      <c r="A44" s="36" t="s">
        <v>46</v>
      </c>
      <c r="B44" s="41">
        <v>1288335.93</v>
      </c>
      <c r="C44" s="41">
        <v>103690</v>
      </c>
      <c r="D44" s="41">
        <f t="shared" si="0"/>
        <v>1392025.93</v>
      </c>
      <c r="E44" s="41">
        <v>1276496.57</v>
      </c>
      <c r="F44" s="41">
        <v>1276496.57</v>
      </c>
      <c r="G44" s="41">
        <f t="shared" si="1"/>
        <v>115529.35999999987</v>
      </c>
    </row>
    <row r="45" spans="1:7" x14ac:dyDescent="0.2">
      <c r="A45" s="36" t="s">
        <v>47</v>
      </c>
      <c r="B45" s="41">
        <v>0</v>
      </c>
      <c r="C45" s="41">
        <v>0</v>
      </c>
      <c r="D45" s="41">
        <f t="shared" si="0"/>
        <v>0</v>
      </c>
      <c r="E45" s="41">
        <v>0</v>
      </c>
      <c r="F45" s="41">
        <v>0</v>
      </c>
      <c r="G45" s="41">
        <f t="shared" si="1"/>
        <v>0</v>
      </c>
    </row>
    <row r="46" spans="1:7" x14ac:dyDescent="0.2">
      <c r="A46" s="36" t="s">
        <v>48</v>
      </c>
      <c r="B46" s="41">
        <v>114000</v>
      </c>
      <c r="C46" s="41">
        <v>0</v>
      </c>
      <c r="D46" s="41">
        <f t="shared" si="0"/>
        <v>114000</v>
      </c>
      <c r="E46" s="41">
        <v>0</v>
      </c>
      <c r="F46" s="41">
        <v>0</v>
      </c>
      <c r="G46" s="41">
        <f t="shared" si="1"/>
        <v>114000</v>
      </c>
    </row>
    <row r="47" spans="1:7" x14ac:dyDescent="0.2">
      <c r="A47" s="36" t="s">
        <v>49</v>
      </c>
      <c r="B47" s="41">
        <v>5850000</v>
      </c>
      <c r="C47" s="41">
        <v>-309922.46000000002</v>
      </c>
      <c r="D47" s="41">
        <f t="shared" si="0"/>
        <v>5540077.54</v>
      </c>
      <c r="E47" s="41">
        <v>4737663.79</v>
      </c>
      <c r="F47" s="41">
        <v>4737663.79</v>
      </c>
      <c r="G47" s="41">
        <f t="shared" si="1"/>
        <v>802413.75</v>
      </c>
    </row>
    <row r="48" spans="1:7" x14ac:dyDescent="0.2">
      <c r="A48" s="36" t="s">
        <v>50</v>
      </c>
      <c r="B48" s="41">
        <v>0</v>
      </c>
      <c r="C48" s="41">
        <v>0</v>
      </c>
      <c r="D48" s="41">
        <f t="shared" si="0"/>
        <v>0</v>
      </c>
      <c r="E48" s="41">
        <v>0</v>
      </c>
      <c r="F48" s="41">
        <v>0</v>
      </c>
      <c r="G48" s="41">
        <f t="shared" si="1"/>
        <v>0</v>
      </c>
    </row>
    <row r="49" spans="1:7" x14ac:dyDescent="0.2">
      <c r="A49" s="36" t="s">
        <v>51</v>
      </c>
      <c r="B49" s="41">
        <v>3779954.1</v>
      </c>
      <c r="C49" s="41">
        <v>-1947789.24</v>
      </c>
      <c r="D49" s="41">
        <f t="shared" si="0"/>
        <v>1832164.86</v>
      </c>
      <c r="E49" s="41">
        <v>701138.07</v>
      </c>
      <c r="F49" s="41">
        <v>701138.07</v>
      </c>
      <c r="G49" s="41">
        <f t="shared" si="1"/>
        <v>1131026.79</v>
      </c>
    </row>
    <row r="50" spans="1:7" x14ac:dyDescent="0.2">
      <c r="A50" s="36" t="s">
        <v>52</v>
      </c>
      <c r="B50" s="41">
        <v>0</v>
      </c>
      <c r="C50" s="41">
        <v>0</v>
      </c>
      <c r="D50" s="41">
        <f t="shared" si="0"/>
        <v>0</v>
      </c>
      <c r="E50" s="41">
        <v>0</v>
      </c>
      <c r="F50" s="41">
        <v>0</v>
      </c>
      <c r="G50" s="41">
        <f t="shared" si="1"/>
        <v>0</v>
      </c>
    </row>
    <row r="51" spans="1:7" x14ac:dyDescent="0.2">
      <c r="A51" s="36" t="s">
        <v>53</v>
      </c>
      <c r="B51" s="41">
        <v>0</v>
      </c>
      <c r="C51" s="41">
        <v>0</v>
      </c>
      <c r="D51" s="41">
        <f t="shared" si="0"/>
        <v>0</v>
      </c>
      <c r="E51" s="41">
        <v>0</v>
      </c>
      <c r="F51" s="41">
        <v>0</v>
      </c>
      <c r="G51" s="41">
        <f t="shared" si="1"/>
        <v>0</v>
      </c>
    </row>
    <row r="52" spans="1:7" x14ac:dyDescent="0.2">
      <c r="A52" s="36" t="s">
        <v>54</v>
      </c>
      <c r="B52" s="41">
        <v>2140000</v>
      </c>
      <c r="C52" s="41">
        <v>-1100000</v>
      </c>
      <c r="D52" s="41">
        <f t="shared" si="0"/>
        <v>1040000</v>
      </c>
      <c r="E52" s="41">
        <v>744953.38</v>
      </c>
      <c r="F52" s="41">
        <v>744953.38</v>
      </c>
      <c r="G52" s="41">
        <f t="shared" si="1"/>
        <v>295046.62</v>
      </c>
    </row>
    <row r="53" spans="1:7" x14ac:dyDescent="0.2">
      <c r="A53" s="39" t="s">
        <v>55</v>
      </c>
      <c r="B53" s="42">
        <f>SUM(B54:B56)</f>
        <v>11296000</v>
      </c>
      <c r="C53" s="42">
        <f>SUM(C54:C56)</f>
        <v>10389133.74</v>
      </c>
      <c r="D53" s="42">
        <f t="shared" si="0"/>
        <v>21685133.740000002</v>
      </c>
      <c r="E53" s="42">
        <f>SUM(E54:E56)</f>
        <v>8702678.7599999998</v>
      </c>
      <c r="F53" s="42">
        <f>SUM(F54:F56)</f>
        <v>8676665.1799999997</v>
      </c>
      <c r="G53" s="42">
        <f t="shared" si="1"/>
        <v>12982454.980000002</v>
      </c>
    </row>
    <row r="54" spans="1:7" x14ac:dyDescent="0.2">
      <c r="A54" s="36" t="s">
        <v>56</v>
      </c>
      <c r="B54" s="41">
        <v>8000000</v>
      </c>
      <c r="C54" s="41">
        <v>11389133.74</v>
      </c>
      <c r="D54" s="41">
        <f t="shared" si="0"/>
        <v>19389133.740000002</v>
      </c>
      <c r="E54" s="41">
        <v>8000000</v>
      </c>
      <c r="F54" s="41">
        <v>8000000</v>
      </c>
      <c r="G54" s="41">
        <f t="shared" si="1"/>
        <v>11389133.740000002</v>
      </c>
    </row>
    <row r="55" spans="1:7" x14ac:dyDescent="0.2">
      <c r="A55" s="36" t="s">
        <v>57</v>
      </c>
      <c r="B55" s="41">
        <v>0</v>
      </c>
      <c r="C55" s="41">
        <v>0</v>
      </c>
      <c r="D55" s="41">
        <f t="shared" si="0"/>
        <v>0</v>
      </c>
      <c r="E55" s="41">
        <v>0</v>
      </c>
      <c r="F55" s="41">
        <v>0</v>
      </c>
      <c r="G55" s="41">
        <f t="shared" si="1"/>
        <v>0</v>
      </c>
    </row>
    <row r="56" spans="1:7" x14ac:dyDescent="0.2">
      <c r="A56" s="36" t="s">
        <v>58</v>
      </c>
      <c r="B56" s="41">
        <v>3296000</v>
      </c>
      <c r="C56" s="41">
        <v>-1000000</v>
      </c>
      <c r="D56" s="41">
        <f t="shared" si="0"/>
        <v>2296000</v>
      </c>
      <c r="E56" s="41">
        <v>702678.76</v>
      </c>
      <c r="F56" s="41">
        <v>676665.18</v>
      </c>
      <c r="G56" s="41">
        <f t="shared" si="1"/>
        <v>1593321.24</v>
      </c>
    </row>
    <row r="57" spans="1:7" x14ac:dyDescent="0.2">
      <c r="A57" s="39" t="s">
        <v>123</v>
      </c>
      <c r="B57" s="42">
        <f>SUM(B58:B64)</f>
        <v>0</v>
      </c>
      <c r="C57" s="42">
        <f>SUM(C58:C64)</f>
        <v>0</v>
      </c>
      <c r="D57" s="42">
        <f t="shared" si="0"/>
        <v>0</v>
      </c>
      <c r="E57" s="42">
        <f>SUM(E58:E64)</f>
        <v>0</v>
      </c>
      <c r="F57" s="42">
        <f>SUM(F58:F64)</f>
        <v>0</v>
      </c>
      <c r="G57" s="42">
        <f t="shared" si="1"/>
        <v>0</v>
      </c>
    </row>
    <row r="58" spans="1:7" x14ac:dyDescent="0.2">
      <c r="A58" s="36" t="s">
        <v>59</v>
      </c>
      <c r="B58" s="41">
        <v>0</v>
      </c>
      <c r="C58" s="41">
        <v>0</v>
      </c>
      <c r="D58" s="41">
        <f t="shared" si="0"/>
        <v>0</v>
      </c>
      <c r="E58" s="41">
        <v>0</v>
      </c>
      <c r="F58" s="41">
        <v>0</v>
      </c>
      <c r="G58" s="41">
        <f t="shared" si="1"/>
        <v>0</v>
      </c>
    </row>
    <row r="59" spans="1:7" x14ac:dyDescent="0.2">
      <c r="A59" s="36" t="s">
        <v>60</v>
      </c>
      <c r="B59" s="41">
        <v>0</v>
      </c>
      <c r="C59" s="41">
        <v>0</v>
      </c>
      <c r="D59" s="41">
        <f t="shared" si="0"/>
        <v>0</v>
      </c>
      <c r="E59" s="41">
        <v>0</v>
      </c>
      <c r="F59" s="41">
        <v>0</v>
      </c>
      <c r="G59" s="41">
        <f t="shared" si="1"/>
        <v>0</v>
      </c>
    </row>
    <row r="60" spans="1:7" x14ac:dyDescent="0.2">
      <c r="A60" s="36" t="s">
        <v>61</v>
      </c>
      <c r="B60" s="41">
        <v>0</v>
      </c>
      <c r="C60" s="41">
        <v>0</v>
      </c>
      <c r="D60" s="41">
        <f t="shared" si="0"/>
        <v>0</v>
      </c>
      <c r="E60" s="41">
        <v>0</v>
      </c>
      <c r="F60" s="41">
        <v>0</v>
      </c>
      <c r="G60" s="41">
        <f t="shared" si="1"/>
        <v>0</v>
      </c>
    </row>
    <row r="61" spans="1:7" x14ac:dyDescent="0.2">
      <c r="A61" s="36" t="s">
        <v>62</v>
      </c>
      <c r="B61" s="41">
        <v>0</v>
      </c>
      <c r="C61" s="41">
        <v>0</v>
      </c>
      <c r="D61" s="41">
        <f t="shared" si="0"/>
        <v>0</v>
      </c>
      <c r="E61" s="41">
        <v>0</v>
      </c>
      <c r="F61" s="41">
        <v>0</v>
      </c>
      <c r="G61" s="41">
        <f t="shared" si="1"/>
        <v>0</v>
      </c>
    </row>
    <row r="62" spans="1:7" x14ac:dyDescent="0.2">
      <c r="A62" s="36" t="s">
        <v>63</v>
      </c>
      <c r="B62" s="41">
        <v>0</v>
      </c>
      <c r="C62" s="41">
        <v>0</v>
      </c>
      <c r="D62" s="41">
        <f t="shared" si="0"/>
        <v>0</v>
      </c>
      <c r="E62" s="41">
        <v>0</v>
      </c>
      <c r="F62" s="41">
        <v>0</v>
      </c>
      <c r="G62" s="41">
        <f t="shared" si="1"/>
        <v>0</v>
      </c>
    </row>
    <row r="63" spans="1:7" x14ac:dyDescent="0.2">
      <c r="A63" s="36" t="s">
        <v>64</v>
      </c>
      <c r="B63" s="41">
        <v>0</v>
      </c>
      <c r="C63" s="41">
        <v>0</v>
      </c>
      <c r="D63" s="41">
        <f t="shared" si="0"/>
        <v>0</v>
      </c>
      <c r="E63" s="41">
        <v>0</v>
      </c>
      <c r="F63" s="41">
        <v>0</v>
      </c>
      <c r="G63" s="41">
        <f t="shared" si="1"/>
        <v>0</v>
      </c>
    </row>
    <row r="64" spans="1:7" x14ac:dyDescent="0.2">
      <c r="A64" s="36" t="s">
        <v>65</v>
      </c>
      <c r="B64" s="41">
        <v>0</v>
      </c>
      <c r="C64" s="41">
        <v>0</v>
      </c>
      <c r="D64" s="41">
        <f t="shared" si="0"/>
        <v>0</v>
      </c>
      <c r="E64" s="41">
        <v>0</v>
      </c>
      <c r="F64" s="41">
        <v>0</v>
      </c>
      <c r="G64" s="41">
        <f t="shared" si="1"/>
        <v>0</v>
      </c>
    </row>
    <row r="65" spans="1:7" x14ac:dyDescent="0.2">
      <c r="A65" s="39" t="s">
        <v>124</v>
      </c>
      <c r="B65" s="42">
        <f>SUM(B66:B68)</f>
        <v>0</v>
      </c>
      <c r="C65" s="42">
        <f>SUM(C66:C68)</f>
        <v>0</v>
      </c>
      <c r="D65" s="42">
        <f t="shared" si="0"/>
        <v>0</v>
      </c>
      <c r="E65" s="42">
        <f>SUM(E66:E68)</f>
        <v>0</v>
      </c>
      <c r="F65" s="42">
        <f>SUM(F66:F68)</f>
        <v>0</v>
      </c>
      <c r="G65" s="42">
        <f t="shared" si="1"/>
        <v>0</v>
      </c>
    </row>
    <row r="66" spans="1:7" x14ac:dyDescent="0.2">
      <c r="A66" s="36" t="s">
        <v>66</v>
      </c>
      <c r="B66" s="41">
        <v>0</v>
      </c>
      <c r="C66" s="41">
        <v>0</v>
      </c>
      <c r="D66" s="41">
        <f t="shared" si="0"/>
        <v>0</v>
      </c>
      <c r="E66" s="41">
        <v>0</v>
      </c>
      <c r="F66" s="41">
        <v>0</v>
      </c>
      <c r="G66" s="41">
        <f t="shared" si="1"/>
        <v>0</v>
      </c>
    </row>
    <row r="67" spans="1:7" x14ac:dyDescent="0.2">
      <c r="A67" s="36" t="s">
        <v>67</v>
      </c>
      <c r="B67" s="41">
        <v>0</v>
      </c>
      <c r="C67" s="41">
        <v>0</v>
      </c>
      <c r="D67" s="41">
        <f t="shared" si="0"/>
        <v>0</v>
      </c>
      <c r="E67" s="41">
        <v>0</v>
      </c>
      <c r="F67" s="41">
        <v>0</v>
      </c>
      <c r="G67" s="41">
        <f t="shared" si="1"/>
        <v>0</v>
      </c>
    </row>
    <row r="68" spans="1:7" x14ac:dyDescent="0.2">
      <c r="A68" s="36" t="s">
        <v>68</v>
      </c>
      <c r="B68" s="41">
        <v>0</v>
      </c>
      <c r="C68" s="41">
        <v>0</v>
      </c>
      <c r="D68" s="41">
        <f t="shared" si="0"/>
        <v>0</v>
      </c>
      <c r="E68" s="41">
        <v>0</v>
      </c>
      <c r="F68" s="41">
        <v>0</v>
      </c>
      <c r="G68" s="41">
        <f t="shared" si="1"/>
        <v>0</v>
      </c>
    </row>
    <row r="69" spans="1:7" x14ac:dyDescent="0.2">
      <c r="A69" s="39" t="s">
        <v>69</v>
      </c>
      <c r="B69" s="42">
        <f>SUM(B70:B76)</f>
        <v>0</v>
      </c>
      <c r="C69" s="42">
        <f>SUM(C70:C76)</f>
        <v>0</v>
      </c>
      <c r="D69" s="42">
        <f t="shared" si="0"/>
        <v>0</v>
      </c>
      <c r="E69" s="42">
        <f>SUM(E70:E76)</f>
        <v>0</v>
      </c>
      <c r="F69" s="42">
        <f>SUM(F70:F76)</f>
        <v>0</v>
      </c>
      <c r="G69" s="42">
        <f t="shared" si="1"/>
        <v>0</v>
      </c>
    </row>
    <row r="70" spans="1:7" x14ac:dyDescent="0.2">
      <c r="A70" s="36" t="s">
        <v>70</v>
      </c>
      <c r="B70" s="41">
        <v>0</v>
      </c>
      <c r="C70" s="41">
        <v>0</v>
      </c>
      <c r="D70" s="41">
        <f t="shared" ref="D70:D76" si="2">B70+C70</f>
        <v>0</v>
      </c>
      <c r="E70" s="41">
        <v>0</v>
      </c>
      <c r="F70" s="41">
        <v>0</v>
      </c>
      <c r="G70" s="41">
        <f t="shared" ref="G70:G76" si="3">D70-E70</f>
        <v>0</v>
      </c>
    </row>
    <row r="71" spans="1:7" x14ac:dyDescent="0.2">
      <c r="A71" s="36" t="s">
        <v>71</v>
      </c>
      <c r="B71" s="41">
        <v>0</v>
      </c>
      <c r="C71" s="41">
        <v>0</v>
      </c>
      <c r="D71" s="41">
        <f t="shared" si="2"/>
        <v>0</v>
      </c>
      <c r="E71" s="41">
        <v>0</v>
      </c>
      <c r="F71" s="41">
        <v>0</v>
      </c>
      <c r="G71" s="41">
        <f t="shared" si="3"/>
        <v>0</v>
      </c>
    </row>
    <row r="72" spans="1:7" x14ac:dyDescent="0.2">
      <c r="A72" s="36" t="s">
        <v>72</v>
      </c>
      <c r="B72" s="41">
        <v>0</v>
      </c>
      <c r="C72" s="41">
        <v>0</v>
      </c>
      <c r="D72" s="41">
        <f t="shared" si="2"/>
        <v>0</v>
      </c>
      <c r="E72" s="41">
        <v>0</v>
      </c>
      <c r="F72" s="41">
        <v>0</v>
      </c>
      <c r="G72" s="41">
        <f t="shared" si="3"/>
        <v>0</v>
      </c>
    </row>
    <row r="73" spans="1:7" x14ac:dyDescent="0.2">
      <c r="A73" s="36" t="s">
        <v>73</v>
      </c>
      <c r="B73" s="41">
        <v>0</v>
      </c>
      <c r="C73" s="41">
        <v>0</v>
      </c>
      <c r="D73" s="41">
        <f t="shared" si="2"/>
        <v>0</v>
      </c>
      <c r="E73" s="41">
        <v>0</v>
      </c>
      <c r="F73" s="41">
        <v>0</v>
      </c>
      <c r="G73" s="41">
        <f t="shared" si="3"/>
        <v>0</v>
      </c>
    </row>
    <row r="74" spans="1:7" x14ac:dyDescent="0.2">
      <c r="A74" s="36" t="s">
        <v>74</v>
      </c>
      <c r="B74" s="41">
        <v>0</v>
      </c>
      <c r="C74" s="41">
        <v>0</v>
      </c>
      <c r="D74" s="41">
        <f t="shared" si="2"/>
        <v>0</v>
      </c>
      <c r="E74" s="41">
        <v>0</v>
      </c>
      <c r="F74" s="41">
        <v>0</v>
      </c>
      <c r="G74" s="41">
        <f t="shared" si="3"/>
        <v>0</v>
      </c>
    </row>
    <row r="75" spans="1:7" x14ac:dyDescent="0.2">
      <c r="A75" s="36" t="s">
        <v>75</v>
      </c>
      <c r="B75" s="41">
        <v>0</v>
      </c>
      <c r="C75" s="41">
        <v>0</v>
      </c>
      <c r="D75" s="41">
        <f t="shared" si="2"/>
        <v>0</v>
      </c>
      <c r="E75" s="41">
        <v>0</v>
      </c>
      <c r="F75" s="41">
        <v>0</v>
      </c>
      <c r="G75" s="41">
        <f t="shared" si="3"/>
        <v>0</v>
      </c>
    </row>
    <row r="76" spans="1:7" x14ac:dyDescent="0.2">
      <c r="A76" s="37" t="s">
        <v>76</v>
      </c>
      <c r="B76" s="43">
        <v>0</v>
      </c>
      <c r="C76" s="43">
        <v>0</v>
      </c>
      <c r="D76" s="43">
        <f t="shared" si="2"/>
        <v>0</v>
      </c>
      <c r="E76" s="43">
        <v>0</v>
      </c>
      <c r="F76" s="43">
        <v>0</v>
      </c>
      <c r="G76" s="43">
        <f t="shared" si="3"/>
        <v>0</v>
      </c>
    </row>
    <row r="77" spans="1:7" x14ac:dyDescent="0.2">
      <c r="A77" s="38" t="s">
        <v>77</v>
      </c>
      <c r="B77" s="44">
        <f t="shared" ref="B77:G77" si="4">SUM(B5+B13+B23+B33+B43+B53+B57+B65+B69)</f>
        <v>197785270.20000002</v>
      </c>
      <c r="C77" s="44">
        <f t="shared" si="4"/>
        <v>0</v>
      </c>
      <c r="D77" s="44">
        <f t="shared" si="4"/>
        <v>197785270.19999999</v>
      </c>
      <c r="E77" s="44">
        <f t="shared" si="4"/>
        <v>119753447.74000001</v>
      </c>
      <c r="F77" s="44">
        <f t="shared" si="4"/>
        <v>120616581.61000001</v>
      </c>
      <c r="G77" s="44">
        <f t="shared" si="4"/>
        <v>78031822.459999993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48" t="s">
        <v>128</v>
      </c>
      <c r="B1" s="49"/>
      <c r="C1" s="49"/>
      <c r="D1" s="49"/>
      <c r="E1" s="49"/>
      <c r="F1" s="49"/>
      <c r="G1" s="50"/>
    </row>
    <row r="2" spans="1:7" x14ac:dyDescent="0.2">
      <c r="A2" s="22"/>
      <c r="B2" s="25" t="s">
        <v>0</v>
      </c>
      <c r="C2" s="26"/>
      <c r="D2" s="26"/>
      <c r="E2" s="26"/>
      <c r="F2" s="27"/>
      <c r="G2" s="51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2"/>
    </row>
    <row r="4" spans="1:7" x14ac:dyDescent="0.2">
      <c r="A4" s="24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3"/>
      <c r="B5" s="8"/>
      <c r="C5" s="8"/>
      <c r="D5" s="8"/>
      <c r="E5" s="8"/>
      <c r="F5" s="8"/>
      <c r="G5" s="8"/>
    </row>
    <row r="6" spans="1:7" x14ac:dyDescent="0.2">
      <c r="A6" s="33" t="s">
        <v>78</v>
      </c>
      <c r="B6" s="6">
        <v>171316980.16999999</v>
      </c>
      <c r="C6" s="6">
        <v>-5135112.04</v>
      </c>
      <c r="D6" s="6">
        <f>B6+C6</f>
        <v>166181868.13</v>
      </c>
      <c r="E6" s="6">
        <v>103590517.17</v>
      </c>
      <c r="F6" s="6">
        <v>104479664.62</v>
      </c>
      <c r="G6" s="6">
        <f>D6-E6</f>
        <v>62591350.959999993</v>
      </c>
    </row>
    <row r="7" spans="1:7" x14ac:dyDescent="0.2">
      <c r="A7" s="33"/>
      <c r="B7" s="9"/>
      <c r="C7" s="9"/>
      <c r="D7" s="9"/>
      <c r="E7" s="9"/>
      <c r="F7" s="9"/>
      <c r="G7" s="9"/>
    </row>
    <row r="8" spans="1:7" x14ac:dyDescent="0.2">
      <c r="A8" s="33" t="s">
        <v>79</v>
      </c>
      <c r="B8" s="6">
        <v>26468290.030000001</v>
      </c>
      <c r="C8" s="6">
        <v>5135112.04</v>
      </c>
      <c r="D8" s="6">
        <f>B8+C8</f>
        <v>31603402.07</v>
      </c>
      <c r="E8" s="6">
        <v>16162930.57</v>
      </c>
      <c r="F8" s="6">
        <v>16136916.99</v>
      </c>
      <c r="G8" s="6">
        <f>D8-E8</f>
        <v>15440471.5</v>
      </c>
    </row>
    <row r="9" spans="1:7" x14ac:dyDescent="0.2">
      <c r="A9" s="33"/>
      <c r="B9" s="9"/>
      <c r="C9" s="9"/>
      <c r="D9" s="9"/>
      <c r="E9" s="9"/>
      <c r="F9" s="9"/>
      <c r="G9" s="9"/>
    </row>
    <row r="10" spans="1:7" x14ac:dyDescent="0.2">
      <c r="A10" s="33" t="s">
        <v>80</v>
      </c>
      <c r="B10" s="6">
        <v>0</v>
      </c>
      <c r="C10" s="6">
        <v>0</v>
      </c>
      <c r="D10" s="6">
        <f>B10+C10</f>
        <v>0</v>
      </c>
      <c r="E10" s="6">
        <v>0</v>
      </c>
      <c r="F10" s="6">
        <v>0</v>
      </c>
      <c r="G10" s="6">
        <f>D10-E10</f>
        <v>0</v>
      </c>
    </row>
    <row r="11" spans="1:7" x14ac:dyDescent="0.2">
      <c r="A11" s="33"/>
      <c r="B11" s="9"/>
      <c r="C11" s="9"/>
      <c r="D11" s="9"/>
      <c r="E11" s="9"/>
      <c r="F11" s="9"/>
      <c r="G11" s="9"/>
    </row>
    <row r="12" spans="1:7" x14ac:dyDescent="0.2">
      <c r="A12" s="33" t="s">
        <v>41</v>
      </c>
      <c r="B12" s="6">
        <v>0</v>
      </c>
      <c r="C12" s="6">
        <v>0</v>
      </c>
      <c r="D12" s="6">
        <f>B12+C12</f>
        <v>0</v>
      </c>
      <c r="E12" s="6">
        <v>0</v>
      </c>
      <c r="F12" s="6">
        <v>0</v>
      </c>
      <c r="G12" s="6">
        <f>D12-E12</f>
        <v>0</v>
      </c>
    </row>
    <row r="13" spans="1:7" x14ac:dyDescent="0.2">
      <c r="A13" s="33"/>
      <c r="B13" s="9"/>
      <c r="C13" s="9"/>
      <c r="D13" s="9"/>
      <c r="E13" s="9"/>
      <c r="F13" s="9"/>
      <c r="G13" s="9"/>
    </row>
    <row r="14" spans="1:7" x14ac:dyDescent="0.2">
      <c r="A14" s="33" t="s">
        <v>66</v>
      </c>
      <c r="B14" s="7">
        <v>0</v>
      </c>
      <c r="C14" s="7">
        <v>0</v>
      </c>
      <c r="D14" s="7">
        <f>B14+C14</f>
        <v>0</v>
      </c>
      <c r="E14" s="7">
        <v>0</v>
      </c>
      <c r="F14" s="7">
        <v>0</v>
      </c>
      <c r="G14" s="7">
        <f>D14-E14</f>
        <v>0</v>
      </c>
    </row>
    <row r="15" spans="1:7" x14ac:dyDescent="0.2">
      <c r="A15" s="34"/>
      <c r="B15" s="10"/>
      <c r="C15" s="10"/>
      <c r="D15" s="10"/>
      <c r="E15" s="10"/>
      <c r="F15" s="10"/>
      <c r="G15" s="10"/>
    </row>
    <row r="16" spans="1:7" x14ac:dyDescent="0.2">
      <c r="A16" s="35" t="s">
        <v>77</v>
      </c>
      <c r="B16" s="44">
        <f t="shared" ref="B16:G16" si="0">SUM(B6+B8+B10+B12+B14)</f>
        <v>197785270.19999999</v>
      </c>
      <c r="C16" s="44">
        <f t="shared" si="0"/>
        <v>0</v>
      </c>
      <c r="D16" s="44">
        <f t="shared" si="0"/>
        <v>197785270.19999999</v>
      </c>
      <c r="E16" s="44">
        <f t="shared" si="0"/>
        <v>119753447.74000001</v>
      </c>
      <c r="F16" s="44">
        <f t="shared" si="0"/>
        <v>120616581.61</v>
      </c>
      <c r="G16" s="44">
        <f t="shared" si="0"/>
        <v>78031822.459999993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activeCell="A33" sqref="A33:G33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8" t="s">
        <v>139</v>
      </c>
      <c r="B1" s="49"/>
      <c r="C1" s="49"/>
      <c r="D1" s="49"/>
      <c r="E1" s="49"/>
      <c r="F1" s="49"/>
      <c r="G1" s="50"/>
    </row>
    <row r="2" spans="1:7" x14ac:dyDescent="0.2">
      <c r="A2" s="12"/>
      <c r="B2" s="12"/>
      <c r="C2" s="12"/>
      <c r="D2" s="12"/>
      <c r="E2" s="12"/>
      <c r="F2" s="12"/>
      <c r="G2" s="12"/>
    </row>
    <row r="3" spans="1:7" x14ac:dyDescent="0.2">
      <c r="A3" s="22"/>
      <c r="B3" s="25" t="s">
        <v>0</v>
      </c>
      <c r="C3" s="26"/>
      <c r="D3" s="26"/>
      <c r="E3" s="26"/>
      <c r="F3" s="27"/>
      <c r="G3" s="51" t="s">
        <v>7</v>
      </c>
    </row>
    <row r="4" spans="1:7" ht="24.95" customHeight="1" x14ac:dyDescent="0.2">
      <c r="A4" s="2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2"/>
    </row>
    <row r="5" spans="1:7" x14ac:dyDescent="0.2">
      <c r="A5" s="24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1"/>
      <c r="B6" s="17"/>
      <c r="C6" s="17"/>
      <c r="D6" s="17"/>
      <c r="E6" s="17"/>
      <c r="F6" s="17"/>
      <c r="G6" s="17"/>
    </row>
    <row r="7" spans="1:7" x14ac:dyDescent="0.2">
      <c r="A7" s="45" t="s">
        <v>130</v>
      </c>
      <c r="B7" s="41">
        <v>6935003.21</v>
      </c>
      <c r="C7" s="41">
        <v>124000</v>
      </c>
      <c r="D7" s="41">
        <f>B7+C7</f>
        <v>7059003.21</v>
      </c>
      <c r="E7" s="41">
        <v>5346655.55</v>
      </c>
      <c r="F7" s="41">
        <v>5357263.59</v>
      </c>
      <c r="G7" s="41">
        <f>D7-E7</f>
        <v>1712347.6600000001</v>
      </c>
    </row>
    <row r="8" spans="1:7" x14ac:dyDescent="0.2">
      <c r="A8" s="45" t="s">
        <v>131</v>
      </c>
      <c r="B8" s="41">
        <v>8331467.3899999997</v>
      </c>
      <c r="C8" s="41">
        <v>-796310</v>
      </c>
      <c r="D8" s="41">
        <f t="shared" ref="D8:D15" si="0">B8+C8</f>
        <v>7535157.3899999997</v>
      </c>
      <c r="E8" s="41">
        <v>3678796.95</v>
      </c>
      <c r="F8" s="41">
        <v>3638801.35</v>
      </c>
      <c r="G8" s="41">
        <f t="shared" ref="G8:G15" si="1">D8-E8</f>
        <v>3856360.4399999995</v>
      </c>
    </row>
    <row r="9" spans="1:7" x14ac:dyDescent="0.2">
      <c r="A9" s="45" t="s">
        <v>132</v>
      </c>
      <c r="B9" s="41">
        <v>24659787.23</v>
      </c>
      <c r="C9" s="41">
        <v>8475478.7400000002</v>
      </c>
      <c r="D9" s="41">
        <f t="shared" si="0"/>
        <v>33135265.969999999</v>
      </c>
      <c r="E9" s="41">
        <v>15927107.220000001</v>
      </c>
      <c r="F9" s="41">
        <v>15936553.699999999</v>
      </c>
      <c r="G9" s="41">
        <f t="shared" si="1"/>
        <v>17208158.75</v>
      </c>
    </row>
    <row r="10" spans="1:7" x14ac:dyDescent="0.2">
      <c r="A10" s="45" t="s">
        <v>133</v>
      </c>
      <c r="B10" s="41">
        <v>51604008.030000001</v>
      </c>
      <c r="C10" s="41">
        <v>-133220</v>
      </c>
      <c r="D10" s="41">
        <f t="shared" si="0"/>
        <v>51470788.030000001</v>
      </c>
      <c r="E10" s="41">
        <v>36280389.670000002</v>
      </c>
      <c r="F10" s="41">
        <v>36772618.899999999</v>
      </c>
      <c r="G10" s="41">
        <f t="shared" si="1"/>
        <v>15190398.359999999</v>
      </c>
    </row>
    <row r="11" spans="1:7" x14ac:dyDescent="0.2">
      <c r="A11" s="45" t="s">
        <v>134</v>
      </c>
      <c r="B11" s="41">
        <v>9210441.7699999996</v>
      </c>
      <c r="C11" s="41">
        <v>-1985086.64</v>
      </c>
      <c r="D11" s="41">
        <f t="shared" si="0"/>
        <v>7225355.1299999999</v>
      </c>
      <c r="E11" s="41">
        <v>4027812.31</v>
      </c>
      <c r="F11" s="41">
        <v>4004680.37</v>
      </c>
      <c r="G11" s="41">
        <f t="shared" si="1"/>
        <v>3197542.82</v>
      </c>
    </row>
    <row r="12" spans="1:7" x14ac:dyDescent="0.2">
      <c r="A12" s="45" t="s">
        <v>135</v>
      </c>
      <c r="B12" s="41">
        <v>48311007.079999998</v>
      </c>
      <c r="C12" s="41">
        <v>1101206.8899999999</v>
      </c>
      <c r="D12" s="41">
        <f t="shared" si="0"/>
        <v>49412213.969999999</v>
      </c>
      <c r="E12" s="41">
        <v>30588709.07</v>
      </c>
      <c r="F12" s="41">
        <v>30735557.050000001</v>
      </c>
      <c r="G12" s="41">
        <f t="shared" si="1"/>
        <v>18823504.899999999</v>
      </c>
    </row>
    <row r="13" spans="1:7" x14ac:dyDescent="0.2">
      <c r="A13" s="45" t="s">
        <v>136</v>
      </c>
      <c r="B13" s="41">
        <v>29471331.949999999</v>
      </c>
      <c r="C13" s="41">
        <v>-5350000</v>
      </c>
      <c r="D13" s="41">
        <f t="shared" si="0"/>
        <v>24121331.949999999</v>
      </c>
      <c r="E13" s="41">
        <v>11739173.880000001</v>
      </c>
      <c r="F13" s="41">
        <v>11953918.789999999</v>
      </c>
      <c r="G13" s="41">
        <f t="shared" si="1"/>
        <v>12382158.069999998</v>
      </c>
    </row>
    <row r="14" spans="1:7" x14ac:dyDescent="0.2">
      <c r="A14" s="45" t="s">
        <v>137</v>
      </c>
      <c r="B14" s="41">
        <v>16861423.149999999</v>
      </c>
      <c r="C14" s="41">
        <v>-1390293.13</v>
      </c>
      <c r="D14" s="41">
        <f t="shared" si="0"/>
        <v>15471130.02</v>
      </c>
      <c r="E14" s="41">
        <v>10732577.68</v>
      </c>
      <c r="F14" s="41">
        <v>10784402.310000001</v>
      </c>
      <c r="G14" s="41">
        <f t="shared" si="1"/>
        <v>4738552.34</v>
      </c>
    </row>
    <row r="15" spans="1:7" x14ac:dyDescent="0.2">
      <c r="A15" s="45" t="s">
        <v>138</v>
      </c>
      <c r="B15" s="41">
        <v>2400800.39</v>
      </c>
      <c r="C15" s="41">
        <v>-45775.86</v>
      </c>
      <c r="D15" s="41">
        <f t="shared" si="0"/>
        <v>2355024.5300000003</v>
      </c>
      <c r="E15" s="41">
        <v>1432225.41</v>
      </c>
      <c r="F15" s="41">
        <v>1432785.55</v>
      </c>
      <c r="G15" s="41">
        <f t="shared" si="1"/>
        <v>922799.12000000034</v>
      </c>
    </row>
    <row r="16" spans="1:7" x14ac:dyDescent="0.2">
      <c r="A16" s="45"/>
      <c r="B16" s="41"/>
      <c r="C16" s="41"/>
      <c r="D16" s="41"/>
      <c r="E16" s="41"/>
      <c r="F16" s="41"/>
      <c r="G16" s="41"/>
    </row>
    <row r="17" spans="1:7" x14ac:dyDescent="0.2">
      <c r="A17" s="46" t="s">
        <v>77</v>
      </c>
      <c r="B17" s="47">
        <f t="shared" ref="B17:G17" si="2">SUM(B7:B16)</f>
        <v>197785270.19999996</v>
      </c>
      <c r="C17" s="47">
        <f t="shared" si="2"/>
        <v>3.3469405025243759E-10</v>
      </c>
      <c r="D17" s="47">
        <f t="shared" si="2"/>
        <v>197785270.19999999</v>
      </c>
      <c r="E17" s="47">
        <f t="shared" si="2"/>
        <v>119753447.74000001</v>
      </c>
      <c r="F17" s="47">
        <f t="shared" si="2"/>
        <v>120616581.61</v>
      </c>
      <c r="G17" s="47">
        <f t="shared" si="2"/>
        <v>78031822.460000008</v>
      </c>
    </row>
    <row r="19" spans="1:7" ht="45" customHeight="1" x14ac:dyDescent="0.2">
      <c r="A19" s="48" t="s">
        <v>140</v>
      </c>
      <c r="B19" s="49"/>
      <c r="C19" s="49"/>
      <c r="D19" s="49"/>
      <c r="E19" s="49"/>
      <c r="F19" s="49"/>
      <c r="G19" s="50"/>
    </row>
    <row r="21" spans="1:7" x14ac:dyDescent="0.2">
      <c r="A21" s="22"/>
      <c r="B21" s="25" t="s">
        <v>0</v>
      </c>
      <c r="C21" s="26"/>
      <c r="D21" s="26"/>
      <c r="E21" s="26"/>
      <c r="F21" s="27"/>
      <c r="G21" s="51" t="s">
        <v>7</v>
      </c>
    </row>
    <row r="22" spans="1:7" ht="22.5" x14ac:dyDescent="0.2">
      <c r="A22" s="23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52"/>
    </row>
    <row r="23" spans="1:7" x14ac:dyDescent="0.2">
      <c r="A23" s="24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13"/>
      <c r="B24" s="14"/>
      <c r="C24" s="14"/>
      <c r="D24" s="14"/>
      <c r="E24" s="14"/>
      <c r="F24" s="14"/>
      <c r="G24" s="14"/>
    </row>
    <row r="25" spans="1:7" x14ac:dyDescent="0.2">
      <c r="A25" s="29" t="s">
        <v>81</v>
      </c>
      <c r="B25" s="41">
        <v>0</v>
      </c>
      <c r="C25" s="41">
        <v>0</v>
      </c>
      <c r="D25" s="41">
        <f>B25+C25</f>
        <v>0</v>
      </c>
      <c r="E25" s="41">
        <v>0</v>
      </c>
      <c r="F25" s="41">
        <v>0</v>
      </c>
      <c r="G25" s="41">
        <f>D25-E25</f>
        <v>0</v>
      </c>
    </row>
    <row r="26" spans="1:7" x14ac:dyDescent="0.2">
      <c r="A26" s="29" t="s">
        <v>82</v>
      </c>
      <c r="B26" s="41">
        <v>0</v>
      </c>
      <c r="C26" s="41">
        <v>0</v>
      </c>
      <c r="D26" s="41">
        <f t="shared" ref="D26:D28" si="3">B26+C26</f>
        <v>0</v>
      </c>
      <c r="E26" s="41">
        <v>0</v>
      </c>
      <c r="F26" s="41">
        <v>0</v>
      </c>
      <c r="G26" s="41">
        <f t="shared" ref="G26:G28" si="4">D26-E26</f>
        <v>0</v>
      </c>
    </row>
    <row r="27" spans="1:7" x14ac:dyDescent="0.2">
      <c r="A27" s="29" t="s">
        <v>83</v>
      </c>
      <c r="B27" s="41">
        <v>0</v>
      </c>
      <c r="C27" s="41">
        <v>0</v>
      </c>
      <c r="D27" s="41">
        <f t="shared" si="3"/>
        <v>0</v>
      </c>
      <c r="E27" s="41">
        <v>0</v>
      </c>
      <c r="F27" s="41">
        <v>0</v>
      </c>
      <c r="G27" s="41">
        <f t="shared" si="4"/>
        <v>0</v>
      </c>
    </row>
    <row r="28" spans="1:7" x14ac:dyDescent="0.2">
      <c r="A28" s="29" t="s">
        <v>84</v>
      </c>
      <c r="B28" s="41">
        <v>0</v>
      </c>
      <c r="C28" s="41">
        <v>0</v>
      </c>
      <c r="D28" s="41">
        <f t="shared" si="3"/>
        <v>0</v>
      </c>
      <c r="E28" s="41">
        <v>0</v>
      </c>
      <c r="F28" s="41">
        <v>0</v>
      </c>
      <c r="G28" s="41">
        <f t="shared" si="4"/>
        <v>0</v>
      </c>
    </row>
    <row r="29" spans="1:7" x14ac:dyDescent="0.2">
      <c r="A29" s="2"/>
      <c r="B29" s="16"/>
      <c r="C29" s="16"/>
      <c r="D29" s="16"/>
      <c r="E29" s="16"/>
      <c r="F29" s="16"/>
      <c r="G29" s="16"/>
    </row>
    <row r="30" spans="1:7" x14ac:dyDescent="0.2">
      <c r="A30" s="30" t="s">
        <v>77</v>
      </c>
      <c r="B30" s="47">
        <f t="shared" ref="B30:G30" si="5">SUM(B26:B29)</f>
        <v>0</v>
      </c>
      <c r="C30" s="47">
        <f t="shared" si="5"/>
        <v>0</v>
      </c>
      <c r="D30" s="47">
        <f t="shared" si="5"/>
        <v>0</v>
      </c>
      <c r="E30" s="47">
        <f t="shared" si="5"/>
        <v>0</v>
      </c>
      <c r="F30" s="47">
        <f t="shared" si="5"/>
        <v>0</v>
      </c>
      <c r="G30" s="47">
        <f t="shared" si="5"/>
        <v>0</v>
      </c>
    </row>
    <row r="33" spans="1:7" ht="45" customHeight="1" x14ac:dyDescent="0.2">
      <c r="A33" s="48" t="s">
        <v>141</v>
      </c>
      <c r="B33" s="49"/>
      <c r="C33" s="49"/>
      <c r="D33" s="49"/>
      <c r="E33" s="49"/>
      <c r="F33" s="49"/>
      <c r="G33" s="50"/>
    </row>
    <row r="34" spans="1:7" x14ac:dyDescent="0.2">
      <c r="A34" s="22"/>
      <c r="B34" s="25" t="s">
        <v>0</v>
      </c>
      <c r="C34" s="26"/>
      <c r="D34" s="26"/>
      <c r="E34" s="26"/>
      <c r="F34" s="27"/>
      <c r="G34" s="51" t="s">
        <v>7</v>
      </c>
    </row>
    <row r="35" spans="1:7" ht="22.5" x14ac:dyDescent="0.2">
      <c r="A35" s="23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52"/>
    </row>
    <row r="36" spans="1:7" x14ac:dyDescent="0.2">
      <c r="A36" s="24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13"/>
      <c r="B37" s="14"/>
      <c r="C37" s="14"/>
      <c r="D37" s="14"/>
      <c r="E37" s="14"/>
      <c r="F37" s="14"/>
      <c r="G37" s="14"/>
    </row>
    <row r="38" spans="1:7" ht="22.5" x14ac:dyDescent="0.2">
      <c r="A38" s="31" t="s">
        <v>85</v>
      </c>
      <c r="B38" s="41">
        <v>197785270.19999999</v>
      </c>
      <c r="C38" s="41">
        <v>0</v>
      </c>
      <c r="D38" s="41">
        <f t="shared" ref="D38" si="6">B38+C38</f>
        <v>197785270.19999999</v>
      </c>
      <c r="E38" s="41">
        <v>119753447.73999999</v>
      </c>
      <c r="F38" s="41">
        <v>120616581.61</v>
      </c>
      <c r="G38" s="41">
        <f t="shared" ref="G38" si="7">D38-E38</f>
        <v>78031822.459999993</v>
      </c>
    </row>
    <row r="39" spans="1:7" x14ac:dyDescent="0.2">
      <c r="A39" s="31"/>
      <c r="B39" s="41"/>
      <c r="C39" s="41"/>
      <c r="D39" s="41"/>
      <c r="E39" s="41"/>
      <c r="F39" s="41"/>
      <c r="G39" s="41"/>
    </row>
    <row r="40" spans="1:7" x14ac:dyDescent="0.2">
      <c r="A40" s="31" t="s">
        <v>86</v>
      </c>
      <c r="B40" s="41">
        <v>0</v>
      </c>
      <c r="C40" s="41">
        <v>0</v>
      </c>
      <c r="D40" s="41">
        <f t="shared" ref="D40:D44" si="8">B40+C40</f>
        <v>0</v>
      </c>
      <c r="E40" s="41">
        <v>0</v>
      </c>
      <c r="F40" s="41">
        <v>0</v>
      </c>
      <c r="G40" s="41">
        <f t="shared" ref="G40:G44" si="9">D40-E40</f>
        <v>0</v>
      </c>
    </row>
    <row r="41" spans="1:7" x14ac:dyDescent="0.2">
      <c r="A41" s="31"/>
      <c r="B41" s="41"/>
      <c r="C41" s="41"/>
      <c r="D41" s="41"/>
      <c r="E41" s="41"/>
      <c r="F41" s="41"/>
      <c r="G41" s="41"/>
    </row>
    <row r="42" spans="1:7" ht="22.5" x14ac:dyDescent="0.2">
      <c r="A42" s="31" t="s">
        <v>87</v>
      </c>
      <c r="B42" s="41">
        <v>0</v>
      </c>
      <c r="C42" s="41">
        <v>0</v>
      </c>
      <c r="D42" s="41">
        <f t="shared" si="8"/>
        <v>0</v>
      </c>
      <c r="E42" s="41">
        <v>0</v>
      </c>
      <c r="F42" s="41">
        <v>0</v>
      </c>
      <c r="G42" s="41">
        <f t="shared" si="9"/>
        <v>0</v>
      </c>
    </row>
    <row r="43" spans="1:7" x14ac:dyDescent="0.2">
      <c r="A43" s="31"/>
      <c r="B43" s="41"/>
      <c r="C43" s="41"/>
      <c r="D43" s="41"/>
      <c r="E43" s="41"/>
      <c r="F43" s="41"/>
      <c r="G43" s="41"/>
    </row>
    <row r="44" spans="1:7" ht="22.5" x14ac:dyDescent="0.2">
      <c r="A44" s="31" t="s">
        <v>88</v>
      </c>
      <c r="B44" s="41">
        <v>0</v>
      </c>
      <c r="C44" s="41">
        <v>0</v>
      </c>
      <c r="D44" s="41">
        <f t="shared" si="8"/>
        <v>0</v>
      </c>
      <c r="E44" s="41">
        <v>0</v>
      </c>
      <c r="F44" s="41">
        <v>0</v>
      </c>
      <c r="G44" s="41">
        <f t="shared" si="9"/>
        <v>0</v>
      </c>
    </row>
    <row r="45" spans="1:7" x14ac:dyDescent="0.2">
      <c r="A45" s="31"/>
      <c r="B45" s="41"/>
      <c r="C45" s="41"/>
      <c r="D45" s="41"/>
      <c r="E45" s="41"/>
      <c r="F45" s="41"/>
      <c r="G45" s="41"/>
    </row>
    <row r="46" spans="1:7" ht="22.5" x14ac:dyDescent="0.2">
      <c r="A46" s="31" t="s">
        <v>89</v>
      </c>
      <c r="B46" s="41">
        <v>0</v>
      </c>
      <c r="C46" s="41">
        <v>0</v>
      </c>
      <c r="D46" s="41">
        <f t="shared" ref="D46" si="10">B46+C46</f>
        <v>0</v>
      </c>
      <c r="E46" s="41">
        <v>0</v>
      </c>
      <c r="F46" s="41">
        <v>0</v>
      </c>
      <c r="G46" s="41">
        <f t="shared" ref="G46" si="11">D46-E46</f>
        <v>0</v>
      </c>
    </row>
    <row r="47" spans="1:7" x14ac:dyDescent="0.2">
      <c r="A47" s="31"/>
      <c r="B47" s="15"/>
      <c r="C47" s="15"/>
      <c r="D47" s="15"/>
      <c r="E47" s="15"/>
      <c r="F47" s="15"/>
      <c r="G47" s="15"/>
    </row>
    <row r="48" spans="1:7" ht="22.5" x14ac:dyDescent="0.2">
      <c r="A48" s="31" t="s">
        <v>90</v>
      </c>
      <c r="B48" s="41">
        <v>0</v>
      </c>
      <c r="C48" s="41">
        <v>0</v>
      </c>
      <c r="D48" s="41">
        <f t="shared" ref="D48" si="12">B48+C48</f>
        <v>0</v>
      </c>
      <c r="E48" s="41">
        <v>0</v>
      </c>
      <c r="F48" s="41">
        <v>0</v>
      </c>
      <c r="G48" s="41">
        <f t="shared" ref="G48" si="13">D48-E48</f>
        <v>0</v>
      </c>
    </row>
    <row r="49" spans="1:7" x14ac:dyDescent="0.2">
      <c r="A49" s="31"/>
      <c r="B49" s="15"/>
      <c r="C49" s="15"/>
      <c r="D49" s="15"/>
      <c r="E49" s="15"/>
      <c r="F49" s="15"/>
      <c r="G49" s="15"/>
    </row>
    <row r="50" spans="1:7" x14ac:dyDescent="0.2">
      <c r="A50" s="31" t="s">
        <v>91</v>
      </c>
      <c r="B50" s="41">
        <v>0</v>
      </c>
      <c r="C50" s="41">
        <v>0</v>
      </c>
      <c r="D50" s="41">
        <f t="shared" ref="D50" si="14">B50+C50</f>
        <v>0</v>
      </c>
      <c r="E50" s="41">
        <v>0</v>
      </c>
      <c r="F50" s="41">
        <v>0</v>
      </c>
      <c r="G50" s="41">
        <f t="shared" ref="G50" si="15">D50-E50</f>
        <v>0</v>
      </c>
    </row>
    <row r="51" spans="1:7" x14ac:dyDescent="0.2">
      <c r="A51" s="32"/>
      <c r="B51" s="16"/>
      <c r="C51" s="16"/>
      <c r="D51" s="16"/>
      <c r="E51" s="16"/>
      <c r="F51" s="16"/>
      <c r="G51" s="16"/>
    </row>
    <row r="52" spans="1:7" x14ac:dyDescent="0.2">
      <c r="A52" s="21" t="s">
        <v>77</v>
      </c>
      <c r="B52" s="47">
        <f t="shared" ref="B52:G52" si="16">SUM(B38:B50)</f>
        <v>197785270.19999999</v>
      </c>
      <c r="C52" s="47">
        <f t="shared" si="16"/>
        <v>0</v>
      </c>
      <c r="D52" s="47">
        <f t="shared" si="16"/>
        <v>197785270.19999999</v>
      </c>
      <c r="E52" s="47">
        <f t="shared" si="16"/>
        <v>119753447.73999999</v>
      </c>
      <c r="F52" s="47">
        <f t="shared" si="16"/>
        <v>120616581.61</v>
      </c>
      <c r="G52" s="47">
        <f t="shared" si="16"/>
        <v>78031822.459999993</v>
      </c>
    </row>
  </sheetData>
  <sheetProtection formatCells="0" formatColumns="0" formatRows="0" insertRows="0" deleteRows="0" autoFilter="0"/>
  <mergeCells count="6">
    <mergeCell ref="G3:G4"/>
    <mergeCell ref="G21:G22"/>
    <mergeCell ref="G34:G35"/>
    <mergeCell ref="A1:G1"/>
    <mergeCell ref="A19:G19"/>
    <mergeCell ref="A33:G3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topLeftCell="A13" workbookViewId="0">
      <selection sqref="A1:G1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8" t="s">
        <v>142</v>
      </c>
      <c r="B1" s="49"/>
      <c r="C1" s="49"/>
      <c r="D1" s="49"/>
      <c r="E1" s="49"/>
      <c r="F1" s="49"/>
      <c r="G1" s="50"/>
    </row>
    <row r="2" spans="1:7" x14ac:dyDescent="0.2">
      <c r="A2" s="22"/>
      <c r="B2" s="25" t="s">
        <v>0</v>
      </c>
      <c r="C2" s="26"/>
      <c r="D2" s="26"/>
      <c r="E2" s="26"/>
      <c r="F2" s="27"/>
      <c r="G2" s="51" t="s">
        <v>7</v>
      </c>
    </row>
    <row r="3" spans="1:7" ht="24.95" customHeight="1" x14ac:dyDescent="0.2">
      <c r="A3" s="2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2"/>
    </row>
    <row r="4" spans="1:7" x14ac:dyDescent="0.2">
      <c r="A4" s="24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0"/>
      <c r="B5" s="5"/>
      <c r="C5" s="5"/>
      <c r="D5" s="5"/>
      <c r="E5" s="5"/>
      <c r="F5" s="5"/>
      <c r="G5" s="5"/>
    </row>
    <row r="6" spans="1:7" x14ac:dyDescent="0.2">
      <c r="A6" s="18" t="s">
        <v>92</v>
      </c>
      <c r="B6" s="42">
        <f t="shared" ref="B6:G6" si="0">SUM(B7:B14)</f>
        <v>0</v>
      </c>
      <c r="C6" s="42">
        <f t="shared" si="0"/>
        <v>0</v>
      </c>
      <c r="D6" s="42">
        <f t="shared" si="0"/>
        <v>0</v>
      </c>
      <c r="E6" s="42">
        <f t="shared" si="0"/>
        <v>0</v>
      </c>
      <c r="F6" s="42">
        <f t="shared" si="0"/>
        <v>0</v>
      </c>
      <c r="G6" s="42">
        <f t="shared" si="0"/>
        <v>0</v>
      </c>
    </row>
    <row r="7" spans="1:7" x14ac:dyDescent="0.2">
      <c r="A7" s="28" t="s">
        <v>93</v>
      </c>
      <c r="B7" s="41">
        <v>0</v>
      </c>
      <c r="C7" s="41">
        <v>0</v>
      </c>
      <c r="D7" s="41">
        <f>B7+C7</f>
        <v>0</v>
      </c>
      <c r="E7" s="41">
        <v>0</v>
      </c>
      <c r="F7" s="41">
        <v>0</v>
      </c>
      <c r="G7" s="41">
        <f>D7-E7</f>
        <v>0</v>
      </c>
    </row>
    <row r="8" spans="1:7" x14ac:dyDescent="0.2">
      <c r="A8" s="28" t="s">
        <v>94</v>
      </c>
      <c r="B8" s="41">
        <v>0</v>
      </c>
      <c r="C8" s="41">
        <v>0</v>
      </c>
      <c r="D8" s="41">
        <f t="shared" ref="D8:D14" si="1">B8+C8</f>
        <v>0</v>
      </c>
      <c r="E8" s="41">
        <v>0</v>
      </c>
      <c r="F8" s="41">
        <v>0</v>
      </c>
      <c r="G8" s="41">
        <f t="shared" ref="G8:G14" si="2">D8-E8</f>
        <v>0</v>
      </c>
    </row>
    <row r="9" spans="1:7" x14ac:dyDescent="0.2">
      <c r="A9" s="28" t="s">
        <v>95</v>
      </c>
      <c r="B9" s="41">
        <v>0</v>
      </c>
      <c r="C9" s="41">
        <v>0</v>
      </c>
      <c r="D9" s="41">
        <f t="shared" si="1"/>
        <v>0</v>
      </c>
      <c r="E9" s="41">
        <v>0</v>
      </c>
      <c r="F9" s="41">
        <v>0</v>
      </c>
      <c r="G9" s="41">
        <f t="shared" si="2"/>
        <v>0</v>
      </c>
    </row>
    <row r="10" spans="1:7" x14ac:dyDescent="0.2">
      <c r="A10" s="28" t="s">
        <v>96</v>
      </c>
      <c r="B10" s="41">
        <v>0</v>
      </c>
      <c r="C10" s="41">
        <v>0</v>
      </c>
      <c r="D10" s="41">
        <f t="shared" si="1"/>
        <v>0</v>
      </c>
      <c r="E10" s="41">
        <v>0</v>
      </c>
      <c r="F10" s="41">
        <v>0</v>
      </c>
      <c r="G10" s="41">
        <f t="shared" si="2"/>
        <v>0</v>
      </c>
    </row>
    <row r="11" spans="1:7" x14ac:dyDescent="0.2">
      <c r="A11" s="28" t="s">
        <v>97</v>
      </c>
      <c r="B11" s="41">
        <v>0</v>
      </c>
      <c r="C11" s="41">
        <v>0</v>
      </c>
      <c r="D11" s="41">
        <f t="shared" si="1"/>
        <v>0</v>
      </c>
      <c r="E11" s="41">
        <v>0</v>
      </c>
      <c r="F11" s="41">
        <v>0</v>
      </c>
      <c r="G11" s="41">
        <f t="shared" si="2"/>
        <v>0</v>
      </c>
    </row>
    <row r="12" spans="1:7" x14ac:dyDescent="0.2">
      <c r="A12" s="28" t="s">
        <v>98</v>
      </c>
      <c r="B12" s="41">
        <v>0</v>
      </c>
      <c r="C12" s="41">
        <v>0</v>
      </c>
      <c r="D12" s="41">
        <f t="shared" si="1"/>
        <v>0</v>
      </c>
      <c r="E12" s="41">
        <v>0</v>
      </c>
      <c r="F12" s="41">
        <v>0</v>
      </c>
      <c r="G12" s="41">
        <f t="shared" si="2"/>
        <v>0</v>
      </c>
    </row>
    <row r="13" spans="1:7" x14ac:dyDescent="0.2">
      <c r="A13" s="28" t="s">
        <v>99</v>
      </c>
      <c r="B13" s="41">
        <v>0</v>
      </c>
      <c r="C13" s="41">
        <v>0</v>
      </c>
      <c r="D13" s="41">
        <f t="shared" si="1"/>
        <v>0</v>
      </c>
      <c r="E13" s="41">
        <v>0</v>
      </c>
      <c r="F13" s="41">
        <v>0</v>
      </c>
      <c r="G13" s="41">
        <f t="shared" si="2"/>
        <v>0</v>
      </c>
    </row>
    <row r="14" spans="1:7" x14ac:dyDescent="0.2">
      <c r="A14" s="28" t="s">
        <v>36</v>
      </c>
      <c r="B14" s="41">
        <v>0</v>
      </c>
      <c r="C14" s="41">
        <v>0</v>
      </c>
      <c r="D14" s="41">
        <f t="shared" si="1"/>
        <v>0</v>
      </c>
      <c r="E14" s="41">
        <v>0</v>
      </c>
      <c r="F14" s="41">
        <v>0</v>
      </c>
      <c r="G14" s="41">
        <f t="shared" si="2"/>
        <v>0</v>
      </c>
    </row>
    <row r="15" spans="1:7" x14ac:dyDescent="0.2">
      <c r="A15" s="19"/>
      <c r="B15" s="6"/>
      <c r="C15" s="6"/>
      <c r="D15" s="6"/>
      <c r="E15" s="6"/>
      <c r="F15" s="6"/>
      <c r="G15" s="6"/>
    </row>
    <row r="16" spans="1:7" x14ac:dyDescent="0.2">
      <c r="A16" s="18" t="s">
        <v>100</v>
      </c>
      <c r="B16" s="42">
        <f t="shared" ref="B16:G16" si="3">SUM(B17:B23)</f>
        <v>197785270.19999999</v>
      </c>
      <c r="C16" s="42">
        <f t="shared" si="3"/>
        <v>0</v>
      </c>
      <c r="D16" s="42">
        <f t="shared" si="3"/>
        <v>197785270.19999999</v>
      </c>
      <c r="E16" s="42">
        <f t="shared" si="3"/>
        <v>119753447.73999999</v>
      </c>
      <c r="F16" s="42">
        <f t="shared" si="3"/>
        <v>120616581.61</v>
      </c>
      <c r="G16" s="42">
        <f t="shared" si="3"/>
        <v>78031822.459999993</v>
      </c>
    </row>
    <row r="17" spans="1:7" x14ac:dyDescent="0.2">
      <c r="A17" s="28" t="s">
        <v>101</v>
      </c>
      <c r="B17" s="41">
        <v>0</v>
      </c>
      <c r="C17" s="41">
        <v>0</v>
      </c>
      <c r="D17" s="41">
        <f>B17+C17</f>
        <v>0</v>
      </c>
      <c r="E17" s="41">
        <v>0</v>
      </c>
      <c r="F17" s="41">
        <v>0</v>
      </c>
      <c r="G17" s="41">
        <f t="shared" ref="G17:G23" si="4">D17-E17</f>
        <v>0</v>
      </c>
    </row>
    <row r="18" spans="1:7" x14ac:dyDescent="0.2">
      <c r="A18" s="28" t="s">
        <v>102</v>
      </c>
      <c r="B18" s="41">
        <v>197785270.19999999</v>
      </c>
      <c r="C18" s="41">
        <v>0</v>
      </c>
      <c r="D18" s="41">
        <f t="shared" ref="D18:D23" si="5">B18+C18</f>
        <v>197785270.19999999</v>
      </c>
      <c r="E18" s="41">
        <v>119753447.73999999</v>
      </c>
      <c r="F18" s="41">
        <v>120616581.61</v>
      </c>
      <c r="G18" s="41">
        <f t="shared" si="4"/>
        <v>78031822.459999993</v>
      </c>
    </row>
    <row r="19" spans="1:7" x14ac:dyDescent="0.2">
      <c r="A19" s="28" t="s">
        <v>103</v>
      </c>
      <c r="B19" s="41">
        <v>0</v>
      </c>
      <c r="C19" s="41">
        <v>0</v>
      </c>
      <c r="D19" s="41">
        <f t="shared" si="5"/>
        <v>0</v>
      </c>
      <c r="E19" s="41">
        <v>0</v>
      </c>
      <c r="F19" s="41">
        <v>0</v>
      </c>
      <c r="G19" s="41">
        <f t="shared" si="4"/>
        <v>0</v>
      </c>
    </row>
    <row r="20" spans="1:7" x14ac:dyDescent="0.2">
      <c r="A20" s="28" t="s">
        <v>104</v>
      </c>
      <c r="B20" s="41">
        <v>0</v>
      </c>
      <c r="C20" s="41">
        <v>0</v>
      </c>
      <c r="D20" s="41">
        <f t="shared" si="5"/>
        <v>0</v>
      </c>
      <c r="E20" s="41">
        <v>0</v>
      </c>
      <c r="F20" s="41">
        <v>0</v>
      </c>
      <c r="G20" s="41">
        <f t="shared" si="4"/>
        <v>0</v>
      </c>
    </row>
    <row r="21" spans="1:7" x14ac:dyDescent="0.2">
      <c r="A21" s="28" t="s">
        <v>105</v>
      </c>
      <c r="B21" s="41">
        <v>0</v>
      </c>
      <c r="C21" s="41">
        <v>0</v>
      </c>
      <c r="D21" s="41">
        <f t="shared" si="5"/>
        <v>0</v>
      </c>
      <c r="E21" s="41">
        <v>0</v>
      </c>
      <c r="F21" s="41">
        <v>0</v>
      </c>
      <c r="G21" s="41">
        <f t="shared" si="4"/>
        <v>0</v>
      </c>
    </row>
    <row r="22" spans="1:7" x14ac:dyDescent="0.2">
      <c r="A22" s="28" t="s">
        <v>106</v>
      </c>
      <c r="B22" s="41">
        <v>0</v>
      </c>
      <c r="C22" s="41">
        <v>0</v>
      </c>
      <c r="D22" s="41">
        <f t="shared" si="5"/>
        <v>0</v>
      </c>
      <c r="E22" s="41">
        <v>0</v>
      </c>
      <c r="F22" s="41">
        <v>0</v>
      </c>
      <c r="G22" s="41">
        <f t="shared" si="4"/>
        <v>0</v>
      </c>
    </row>
    <row r="23" spans="1:7" x14ac:dyDescent="0.2">
      <c r="A23" s="28" t="s">
        <v>107</v>
      </c>
      <c r="B23" s="41">
        <v>0</v>
      </c>
      <c r="C23" s="41">
        <v>0</v>
      </c>
      <c r="D23" s="41">
        <f t="shared" si="5"/>
        <v>0</v>
      </c>
      <c r="E23" s="41">
        <v>0</v>
      </c>
      <c r="F23" s="41">
        <v>0</v>
      </c>
      <c r="G23" s="41">
        <f t="shared" si="4"/>
        <v>0</v>
      </c>
    </row>
    <row r="24" spans="1:7" x14ac:dyDescent="0.2">
      <c r="A24" s="19"/>
      <c r="B24" s="6"/>
      <c r="C24" s="6"/>
      <c r="D24" s="6"/>
      <c r="E24" s="6"/>
      <c r="F24" s="6"/>
      <c r="G24" s="6"/>
    </row>
    <row r="25" spans="1:7" x14ac:dyDescent="0.2">
      <c r="A25" s="18" t="s">
        <v>108</v>
      </c>
      <c r="B25" s="42">
        <f t="shared" ref="B25:G25" si="6">SUM(B26:B34)</f>
        <v>0</v>
      </c>
      <c r="C25" s="42">
        <f t="shared" si="6"/>
        <v>0</v>
      </c>
      <c r="D25" s="42">
        <f t="shared" si="6"/>
        <v>0</v>
      </c>
      <c r="E25" s="42">
        <f t="shared" si="6"/>
        <v>0</v>
      </c>
      <c r="F25" s="42">
        <f t="shared" si="6"/>
        <v>0</v>
      </c>
      <c r="G25" s="42">
        <f t="shared" si="6"/>
        <v>0</v>
      </c>
    </row>
    <row r="26" spans="1:7" x14ac:dyDescent="0.2">
      <c r="A26" s="28" t="s">
        <v>109</v>
      </c>
      <c r="B26" s="41">
        <v>0</v>
      </c>
      <c r="C26" s="41">
        <v>0</v>
      </c>
      <c r="D26" s="41">
        <f>B26+C26</f>
        <v>0</v>
      </c>
      <c r="E26" s="41">
        <v>0</v>
      </c>
      <c r="F26" s="41">
        <v>0</v>
      </c>
      <c r="G26" s="41">
        <f t="shared" ref="G26:G34" si="7">D26-E26</f>
        <v>0</v>
      </c>
    </row>
    <row r="27" spans="1:7" x14ac:dyDescent="0.2">
      <c r="A27" s="28" t="s">
        <v>110</v>
      </c>
      <c r="B27" s="41">
        <v>0</v>
      </c>
      <c r="C27" s="41">
        <v>0</v>
      </c>
      <c r="D27" s="41">
        <f t="shared" ref="D27:D34" si="8">B27+C27</f>
        <v>0</v>
      </c>
      <c r="E27" s="41">
        <v>0</v>
      </c>
      <c r="F27" s="41">
        <v>0</v>
      </c>
      <c r="G27" s="41">
        <f t="shared" si="7"/>
        <v>0</v>
      </c>
    </row>
    <row r="28" spans="1:7" x14ac:dyDescent="0.2">
      <c r="A28" s="28" t="s">
        <v>111</v>
      </c>
      <c r="B28" s="41">
        <v>0</v>
      </c>
      <c r="C28" s="41">
        <v>0</v>
      </c>
      <c r="D28" s="41">
        <f t="shared" si="8"/>
        <v>0</v>
      </c>
      <c r="E28" s="41">
        <v>0</v>
      </c>
      <c r="F28" s="41">
        <v>0</v>
      </c>
      <c r="G28" s="41">
        <f t="shared" si="7"/>
        <v>0</v>
      </c>
    </row>
    <row r="29" spans="1:7" x14ac:dyDescent="0.2">
      <c r="A29" s="28" t="s">
        <v>112</v>
      </c>
      <c r="B29" s="41">
        <v>0</v>
      </c>
      <c r="C29" s="41">
        <v>0</v>
      </c>
      <c r="D29" s="41">
        <f t="shared" si="8"/>
        <v>0</v>
      </c>
      <c r="E29" s="41">
        <v>0</v>
      </c>
      <c r="F29" s="41">
        <v>0</v>
      </c>
      <c r="G29" s="41">
        <f t="shared" si="7"/>
        <v>0</v>
      </c>
    </row>
    <row r="30" spans="1:7" x14ac:dyDescent="0.2">
      <c r="A30" s="28" t="s">
        <v>113</v>
      </c>
      <c r="B30" s="41">
        <v>0</v>
      </c>
      <c r="C30" s="41">
        <v>0</v>
      </c>
      <c r="D30" s="41">
        <f t="shared" si="8"/>
        <v>0</v>
      </c>
      <c r="E30" s="41">
        <v>0</v>
      </c>
      <c r="F30" s="41">
        <v>0</v>
      </c>
      <c r="G30" s="41">
        <f t="shared" si="7"/>
        <v>0</v>
      </c>
    </row>
    <row r="31" spans="1:7" x14ac:dyDescent="0.2">
      <c r="A31" s="28" t="s">
        <v>114</v>
      </c>
      <c r="B31" s="41">
        <v>0</v>
      </c>
      <c r="C31" s="41">
        <v>0</v>
      </c>
      <c r="D31" s="41">
        <f t="shared" si="8"/>
        <v>0</v>
      </c>
      <c r="E31" s="41">
        <v>0</v>
      </c>
      <c r="F31" s="41">
        <v>0</v>
      </c>
      <c r="G31" s="41">
        <f t="shared" si="7"/>
        <v>0</v>
      </c>
    </row>
    <row r="32" spans="1:7" x14ac:dyDescent="0.2">
      <c r="A32" s="28" t="s">
        <v>115</v>
      </c>
      <c r="B32" s="41">
        <v>0</v>
      </c>
      <c r="C32" s="41">
        <v>0</v>
      </c>
      <c r="D32" s="41">
        <f t="shared" si="8"/>
        <v>0</v>
      </c>
      <c r="E32" s="41">
        <v>0</v>
      </c>
      <c r="F32" s="41">
        <v>0</v>
      </c>
      <c r="G32" s="41">
        <f t="shared" si="7"/>
        <v>0</v>
      </c>
    </row>
    <row r="33" spans="1:7" x14ac:dyDescent="0.2">
      <c r="A33" s="28" t="s">
        <v>116</v>
      </c>
      <c r="B33" s="41">
        <v>0</v>
      </c>
      <c r="C33" s="41">
        <v>0</v>
      </c>
      <c r="D33" s="41">
        <f t="shared" si="8"/>
        <v>0</v>
      </c>
      <c r="E33" s="41">
        <v>0</v>
      </c>
      <c r="F33" s="41">
        <v>0</v>
      </c>
      <c r="G33" s="41">
        <f t="shared" si="7"/>
        <v>0</v>
      </c>
    </row>
    <row r="34" spans="1:7" x14ac:dyDescent="0.2">
      <c r="A34" s="28" t="s">
        <v>117</v>
      </c>
      <c r="B34" s="41">
        <v>0</v>
      </c>
      <c r="C34" s="41">
        <v>0</v>
      </c>
      <c r="D34" s="41">
        <f t="shared" si="8"/>
        <v>0</v>
      </c>
      <c r="E34" s="41">
        <v>0</v>
      </c>
      <c r="F34" s="41">
        <v>0</v>
      </c>
      <c r="G34" s="41">
        <f t="shared" si="7"/>
        <v>0</v>
      </c>
    </row>
    <row r="35" spans="1:7" x14ac:dyDescent="0.2">
      <c r="A35" s="19"/>
      <c r="B35" s="6"/>
      <c r="C35" s="6"/>
      <c r="D35" s="6"/>
      <c r="E35" s="6"/>
      <c r="F35" s="6"/>
      <c r="G35" s="6"/>
    </row>
    <row r="36" spans="1:7" x14ac:dyDescent="0.2">
      <c r="A36" s="18" t="s">
        <v>118</v>
      </c>
      <c r="B36" s="42">
        <f t="shared" ref="B36:G36" si="9">SUM(B37:B40)</f>
        <v>0</v>
      </c>
      <c r="C36" s="42">
        <f t="shared" si="9"/>
        <v>0</v>
      </c>
      <c r="D36" s="42">
        <f t="shared" si="9"/>
        <v>0</v>
      </c>
      <c r="E36" s="42">
        <f t="shared" si="9"/>
        <v>0</v>
      </c>
      <c r="F36" s="42">
        <f t="shared" si="9"/>
        <v>0</v>
      </c>
      <c r="G36" s="42">
        <f t="shared" si="9"/>
        <v>0</v>
      </c>
    </row>
    <row r="37" spans="1:7" x14ac:dyDescent="0.2">
      <c r="A37" s="28" t="s">
        <v>119</v>
      </c>
      <c r="B37" s="41">
        <v>0</v>
      </c>
      <c r="C37" s="41">
        <v>0</v>
      </c>
      <c r="D37" s="41">
        <f>B37+C37</f>
        <v>0</v>
      </c>
      <c r="E37" s="41">
        <v>0</v>
      </c>
      <c r="F37" s="41">
        <v>0</v>
      </c>
      <c r="G37" s="41">
        <f t="shared" ref="G37:G40" si="10">D37-E37</f>
        <v>0</v>
      </c>
    </row>
    <row r="38" spans="1:7" ht="22.5" x14ac:dyDescent="0.2">
      <c r="A38" s="28" t="s">
        <v>120</v>
      </c>
      <c r="B38" s="41">
        <v>0</v>
      </c>
      <c r="C38" s="41">
        <v>0</v>
      </c>
      <c r="D38" s="41">
        <f t="shared" ref="D38:D40" si="11">B38+C38</f>
        <v>0</v>
      </c>
      <c r="E38" s="41">
        <v>0</v>
      </c>
      <c r="F38" s="41">
        <v>0</v>
      </c>
      <c r="G38" s="41">
        <f t="shared" si="10"/>
        <v>0</v>
      </c>
    </row>
    <row r="39" spans="1:7" x14ac:dyDescent="0.2">
      <c r="A39" s="28" t="s">
        <v>121</v>
      </c>
      <c r="B39" s="41">
        <v>0</v>
      </c>
      <c r="C39" s="41">
        <v>0</v>
      </c>
      <c r="D39" s="41">
        <f t="shared" si="11"/>
        <v>0</v>
      </c>
      <c r="E39" s="41">
        <v>0</v>
      </c>
      <c r="F39" s="41">
        <v>0</v>
      </c>
      <c r="G39" s="41">
        <f t="shared" si="10"/>
        <v>0</v>
      </c>
    </row>
    <row r="40" spans="1:7" x14ac:dyDescent="0.2">
      <c r="A40" s="28" t="s">
        <v>122</v>
      </c>
      <c r="B40" s="41">
        <v>0</v>
      </c>
      <c r="C40" s="41">
        <v>0</v>
      </c>
      <c r="D40" s="41">
        <f t="shared" si="11"/>
        <v>0</v>
      </c>
      <c r="E40" s="41">
        <v>0</v>
      </c>
      <c r="F40" s="41">
        <v>0</v>
      </c>
      <c r="G40" s="41">
        <f t="shared" si="10"/>
        <v>0</v>
      </c>
    </row>
    <row r="41" spans="1:7" x14ac:dyDescent="0.2">
      <c r="A41" s="19"/>
      <c r="B41" s="6"/>
      <c r="C41" s="6"/>
      <c r="D41" s="6"/>
      <c r="E41" s="6"/>
      <c r="F41" s="6"/>
      <c r="G41" s="6"/>
    </row>
    <row r="42" spans="1:7" x14ac:dyDescent="0.2">
      <c r="A42" s="21" t="s">
        <v>77</v>
      </c>
      <c r="B42" s="47">
        <f t="shared" ref="B42:G42" si="12">SUM(B36+B25+B16+B6)</f>
        <v>197785270.19999999</v>
      </c>
      <c r="C42" s="47">
        <f t="shared" si="12"/>
        <v>0</v>
      </c>
      <c r="D42" s="47">
        <f t="shared" si="12"/>
        <v>197785270.19999999</v>
      </c>
      <c r="E42" s="47">
        <f t="shared" si="12"/>
        <v>119753447.73999999</v>
      </c>
      <c r="F42" s="47">
        <f t="shared" si="12"/>
        <v>120616581.61</v>
      </c>
      <c r="G42" s="47">
        <f t="shared" si="12"/>
        <v>78031822.459999993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aa8a68a-ab09-4ac8-a697-fdce915bc567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dcterms:created xsi:type="dcterms:W3CDTF">2014-02-10T03:37:14Z</dcterms:created>
  <dcterms:modified xsi:type="dcterms:W3CDTF">2023-11-10T18:36:59Z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