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6\SIRET_2026\2doTRIMESTRE_2026\2doTrimSAPASMA_2026\"/>
    </mc:Choice>
  </mc:AlternateContent>
  <bookViews>
    <workbookView xWindow="0" yWindow="0" windowWidth="13065" windowHeight="3735" tabRatio="885"/>
  </bookViews>
  <sheets>
    <sheet name="CA" sheetId="4" r:id="rId1"/>
    <sheet name="CTG" sheetId="8" r:id="rId2"/>
    <sheet name="COG" sheetId="6" r:id="rId3"/>
    <sheet name="CFG" sheetId="5" r:id="rId4"/>
  </sheets>
  <definedNames>
    <definedName name="_xlnm._FilterDatabase" localSheetId="3" hidden="1">CFG!$A$3:$G$39</definedName>
    <definedName name="_xlnm._FilterDatabase" localSheetId="2" hidden="1">COG!$A$3:$G$75</definedName>
  </definedNames>
  <calcPr calcId="162913"/>
</workbook>
</file>

<file path=xl/calcChain.xml><?xml version="1.0" encoding="utf-8"?>
<calcChain xmlns="http://schemas.openxmlformats.org/spreadsheetml/2006/main">
  <c r="D14" i="4" l="1"/>
  <c r="G14" i="4" s="1"/>
  <c r="D13" i="4"/>
  <c r="G13" i="4" s="1"/>
  <c r="D12" i="4"/>
  <c r="G12" i="4" s="1"/>
  <c r="D16" i="4" l="1"/>
  <c r="F17" i="4"/>
  <c r="E17" i="4"/>
  <c r="C17" i="4"/>
  <c r="B17" i="4"/>
  <c r="G16" i="4" l="1"/>
  <c r="D15" i="4"/>
  <c r="G15" i="4" s="1"/>
  <c r="F51" i="4" l="1"/>
  <c r="E51" i="4"/>
  <c r="C51" i="4"/>
  <c r="B51" i="4"/>
  <c r="D49" i="4"/>
  <c r="G49" i="4" s="1"/>
  <c r="D45" i="4"/>
  <c r="G45" i="4" s="1"/>
  <c r="D47" i="4"/>
  <c r="G47" i="4" s="1"/>
  <c r="D43" i="4"/>
  <c r="G43" i="4" s="1"/>
  <c r="D41" i="4"/>
  <c r="G41" i="4" s="1"/>
  <c r="D39" i="4"/>
  <c r="G39" i="4" s="1"/>
  <c r="D37" i="4"/>
  <c r="G37" i="4" s="1"/>
  <c r="D35" i="4"/>
  <c r="G35" i="4" s="1"/>
  <c r="F28" i="4"/>
  <c r="E28" i="4"/>
  <c r="D26" i="4"/>
  <c r="G26" i="4" s="1"/>
  <c r="D25" i="4"/>
  <c r="G25" i="4" s="1"/>
  <c r="D24" i="4"/>
  <c r="G24" i="4" s="1"/>
  <c r="D23" i="4"/>
  <c r="G23" i="4" s="1"/>
  <c r="C28" i="4"/>
  <c r="B28" i="4"/>
  <c r="D11" i="4"/>
  <c r="G11" i="4" s="1"/>
  <c r="D10" i="4"/>
  <c r="G10" i="4" s="1"/>
  <c r="D9" i="4"/>
  <c r="G9" i="4" s="1"/>
  <c r="D8" i="4"/>
  <c r="G8" i="4" s="1"/>
  <c r="D7" i="4"/>
  <c r="G7" i="4" s="1"/>
  <c r="D6" i="4"/>
  <c r="G6" i="4" s="1"/>
  <c r="D5" i="4"/>
  <c r="G5" i="4" l="1"/>
  <c r="G17" i="4" s="1"/>
  <c r="D17" i="4"/>
  <c r="G51" i="4"/>
  <c r="D51" i="4"/>
  <c r="G28" i="4"/>
  <c r="D28" i="4"/>
  <c r="D39" i="5" l="1"/>
  <c r="G39" i="5" s="1"/>
  <c r="D38" i="5"/>
  <c r="G38" i="5" s="1"/>
  <c r="D37" i="5"/>
  <c r="D36" i="5"/>
  <c r="G36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5" i="5"/>
  <c r="G25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6" i="5"/>
  <c r="G16" i="5" s="1"/>
  <c r="D13" i="5"/>
  <c r="G13" i="5" s="1"/>
  <c r="D12" i="5"/>
  <c r="D11" i="5"/>
  <c r="G11" i="5" s="1"/>
  <c r="D10" i="5"/>
  <c r="G10" i="5" s="1"/>
  <c r="D9" i="5"/>
  <c r="G9" i="5" s="1"/>
  <c r="D8" i="5"/>
  <c r="G8" i="5" s="1"/>
  <c r="D7" i="5"/>
  <c r="G7" i="5" s="1"/>
  <c r="D6" i="5"/>
  <c r="G6" i="5" s="1"/>
  <c r="F35" i="5"/>
  <c r="F24" i="5"/>
  <c r="F15" i="5"/>
  <c r="F5" i="5"/>
  <c r="E35" i="5"/>
  <c r="E24" i="5"/>
  <c r="E15" i="5"/>
  <c r="E5" i="5"/>
  <c r="C35" i="5"/>
  <c r="C24" i="5"/>
  <c r="C15" i="5"/>
  <c r="C5" i="5"/>
  <c r="B35" i="5"/>
  <c r="B24" i="5"/>
  <c r="B15" i="5"/>
  <c r="B5" i="5"/>
  <c r="F15" i="8"/>
  <c r="E15" i="8"/>
  <c r="D13" i="8"/>
  <c r="G13" i="8" s="1"/>
  <c r="D11" i="8"/>
  <c r="G11" i="8" s="1"/>
  <c r="D9" i="8"/>
  <c r="G9" i="8" s="1"/>
  <c r="D7" i="8"/>
  <c r="G7" i="8" s="1"/>
  <c r="D5" i="8"/>
  <c r="G5" i="8" s="1"/>
  <c r="C15" i="8"/>
  <c r="B15" i="8"/>
  <c r="D5" i="6"/>
  <c r="G5" i="6" s="1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9" i="6"/>
  <c r="G69" i="6" s="1"/>
  <c r="D67" i="6"/>
  <c r="G67" i="6" s="1"/>
  <c r="D66" i="6"/>
  <c r="G66" i="6" s="1"/>
  <c r="D65" i="6"/>
  <c r="G65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7" i="6"/>
  <c r="G57" i="6" s="1"/>
  <c r="D55" i="6"/>
  <c r="G55" i="6" s="1"/>
  <c r="D54" i="6"/>
  <c r="G54" i="6" s="1"/>
  <c r="D53" i="6"/>
  <c r="G53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3" i="6"/>
  <c r="G43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3" i="6"/>
  <c r="G33" i="6" s="1"/>
  <c r="D31" i="6"/>
  <c r="G31" i="6" s="1"/>
  <c r="D30" i="6"/>
  <c r="G30" i="6" s="1"/>
  <c r="D29" i="6"/>
  <c r="G29" i="6" s="1"/>
  <c r="D28" i="6"/>
  <c r="G28" i="6" s="1"/>
  <c r="D27" i="6"/>
  <c r="G27" i="6" s="1"/>
  <c r="D26" i="6"/>
  <c r="G26" i="6" s="1"/>
  <c r="D25" i="6"/>
  <c r="G25" i="6" s="1"/>
  <c r="D24" i="6"/>
  <c r="G24" i="6" s="1"/>
  <c r="D23" i="6"/>
  <c r="G23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D13" i="6"/>
  <c r="G13" i="6" s="1"/>
  <c r="F68" i="6"/>
  <c r="F64" i="6"/>
  <c r="F56" i="6"/>
  <c r="F52" i="6"/>
  <c r="F42" i="6"/>
  <c r="F32" i="6"/>
  <c r="F22" i="6"/>
  <c r="F12" i="6"/>
  <c r="F4" i="6"/>
  <c r="E68" i="6"/>
  <c r="E64" i="6"/>
  <c r="E56" i="6"/>
  <c r="E52" i="6"/>
  <c r="E42" i="6"/>
  <c r="E32" i="6"/>
  <c r="E22" i="6"/>
  <c r="E12" i="6"/>
  <c r="E4" i="6"/>
  <c r="C68" i="6"/>
  <c r="C64" i="6"/>
  <c r="C56" i="6"/>
  <c r="C52" i="6"/>
  <c r="C42" i="6"/>
  <c r="C32" i="6"/>
  <c r="C22" i="6"/>
  <c r="C12" i="6"/>
  <c r="C4" i="6"/>
  <c r="B68" i="6"/>
  <c r="B64" i="6"/>
  <c r="B56" i="6"/>
  <c r="B52" i="6"/>
  <c r="B42" i="6"/>
  <c r="B32" i="6"/>
  <c r="B22" i="6"/>
  <c r="B12" i="6"/>
  <c r="B4" i="6"/>
  <c r="D52" i="6" l="1"/>
  <c r="G52" i="6" s="1"/>
  <c r="D42" i="6"/>
  <c r="G42" i="6" s="1"/>
  <c r="D68" i="6"/>
  <c r="G68" i="6" s="1"/>
  <c r="D12" i="6"/>
  <c r="G12" i="6" s="1"/>
  <c r="D22" i="6"/>
  <c r="G22" i="6" s="1"/>
  <c r="D32" i="6"/>
  <c r="G32" i="6" s="1"/>
  <c r="D64" i="6"/>
  <c r="G64" i="6" s="1"/>
  <c r="D56" i="6"/>
  <c r="G56" i="6" s="1"/>
  <c r="F76" i="6"/>
  <c r="B76" i="6"/>
  <c r="C76" i="6"/>
  <c r="D4" i="6"/>
  <c r="E76" i="6"/>
  <c r="D15" i="8"/>
  <c r="B41" i="5"/>
  <c r="G24" i="5"/>
  <c r="G15" i="5"/>
  <c r="D35" i="5"/>
  <c r="G37" i="5"/>
  <c r="G35" i="5" s="1"/>
  <c r="D5" i="5"/>
  <c r="G12" i="5"/>
  <c r="G5" i="5" s="1"/>
  <c r="C41" i="5"/>
  <c r="E41" i="5"/>
  <c r="F41" i="5"/>
  <c r="D24" i="5"/>
  <c r="D15" i="5"/>
  <c r="G15" i="8"/>
  <c r="D41" i="5" l="1"/>
  <c r="D76" i="6"/>
  <c r="G4" i="6"/>
  <c r="G76" i="6" s="1"/>
  <c r="G41" i="5"/>
</calcChain>
</file>

<file path=xl/sharedStrings.xml><?xml version="1.0" encoding="utf-8"?>
<sst xmlns="http://schemas.openxmlformats.org/spreadsheetml/2006/main" count="201" uniqueCount="147">
  <si>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</si>
  <si>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</si>
  <si>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</si>
  <si>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</si>
  <si>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</si>
  <si>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</si>
  <si>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</si>
  <si>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</si>
  <si>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</si>
  <si>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</si>
  <si>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</si>
  <si>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</si>
  <si>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</si>
  <si>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</si>
  <si>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</si>
  <si>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</si>
  <si>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</si>
  <si>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</si>
  <si>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</si>
  <si>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</si>
  <si>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</si>
  <si>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</si>
  <si>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</si>
  <si>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</si>
  <si>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</si>
  <si>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</si>
  <si>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</si>
  <si>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</si>
  <si>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</si>
  <si>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</si>
  <si>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</si>
  <si>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</si>
  <si>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</si>
  <si>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</si>
  <si>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</si>
  <si>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</si>
  <si>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</si>
  <si>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</si>
  <si>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</si>
  <si>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</si>
  <si>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</si>
  <si>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</si>
  <si>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</si>
  <si>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</si>
  <si>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</si>
  <si>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</si>
  <si>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</si>
  <si>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</si>
  <si>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</si>
  <si>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</si>
  <si>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</si>
  <si>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</si>
  <si>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</si>
  <si>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</si>
  <si>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</si>
  <si>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</si>
  <si>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</si>
  <si>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</si>
  <si>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</si>
  <si>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</si>
  <si>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</si>
  <si>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</si>
  <si>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</si>
  <si>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</si>
  <si>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</si>
  <si>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</si>
  <si>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</si>
  <si>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</si>
  <si>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</si>
  <si>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</si>
  <si>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</si>
  <si>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</si>
  <si>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</si>
  <si>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</si>
  <si>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</si>
  <si>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</si>
  <si>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</si>
  <si>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</si>
  <si>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</si>
  <si>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</si>
  <si>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</si>
  <si>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</si>
  <si>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</si>
  <si>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</si>
  <si>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</si>
  <si>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</si>
  <si>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</si>
  <si>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</si>
  <si>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</si>
  <si>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</si>
  <si>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</si>
  <si>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</si>
  <si>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</si>
  <si>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</si>
  <si>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</si>
  <si>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</si>
  <si>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</si>
  <si>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</si>
  <si>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</si>
  <si>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</si>
  <si>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</si>
  <si>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</si>
  <si>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</si>
  <si>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</si>
  <si>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</si>
  <si>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</si>
  <si>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</si>
  <si>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</si>
  <si>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</si>
  <si>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</si>
  <si>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</si>
  <si>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</si>
  <si>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</si>
  <si>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</si>
  <si>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</si>
  <si>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“Bajo protesta de decir verdad declaramos que los Estados Financieros y sus notas, son razonablemente correctos y son responsabilidad del emisor”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</si>
  <si>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</si>
  <si>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</si>
  <si>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</si>
  <si>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</si>
  <si>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</si>
  <si>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</si>
  <si>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Total del Egreso</t>
  </si>
  <si>
    <t>Órganos Autónomos</t>
  </si>
  <si>
    <t>Entidades Paraestatales Empresariales Financieras No Monetarias con Participación Estatal Mayoritaria</t>
  </si>
  <si>
    <t>Entidades Paramunicipales (en sus diferentes clasificaciones)</t>
  </si>
  <si>
    <t>Servicios de Comunicación Social y Publicidad</t>
  </si>
  <si>
    <t>Inversiones Para el Fomento de Actividades Productivas</t>
  </si>
  <si>
    <t>SISTEMA DE AGUA POTABLE Y ALCANTARILLADO SAN MIGUEL DE ALLENDE, GTO. 
Estado Analítico del Ejercicio del Presupuesto de Egresos
Clasificación por Objeto del Gasto (Capítulo y Concepto)
Del 1 de Enero al 30 de Junio de 2026
(Cifras en Pesos)</t>
  </si>
  <si>
    <t>SISTEMA DE AGUA POTABLE Y ALCANTARILLADO SAN MIGUEL DE ALLENDE, GTO. 
Estado Analítico del Ejercicio del Presupuesto de Egresos
Clasificación Económica (por Tipo de Gasto)
Del 1 de Enero al 30 de Junio de 2026
(Cifras en Pesos)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</si>
  <si>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</si>
  <si>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</si>
  <si>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</si>
  <si>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</si>
  <si>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</si>
  <si>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</si>
  <si>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</si>
  <si>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</si>
  <si>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</si>
  <si>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31120M33A100000 DIRECCION DE CONTRALORIA</t>
  </si>
  <si>
    <t>SISTEMA DE AGUA POTABLE Y ALCANTARILLADO SAN MIGUEL DE ALLENDE, GTO. 
Estado Analítico del Ejercicio del Presupuesto de Egresos
Clasificación Administrativa
Del 1 de Enero al 30 de Junio de 2026
(Cifras en Pesos)</t>
  </si>
  <si>
    <t>SISTEMA DE AGUA POTABLE Y ALCANTARILLADO SAN MIGUEL DE ALLENDE, GTO. 
Estado Analítico del Ejercicio del Presupuesto de Egresos
Clasificación Funcional (Finalidad y Función)
Del 1 de Enero al 30 de Junio de 2026
(Cifras en Pesos)</t>
  </si>
  <si>
    <t>_________________________</t>
  </si>
  <si>
    <t>DIRECCION ADMINISTRATIVA</t>
  </si>
  <si>
    <t xml:space="preserve">DIRECTOR GENERAL
</t>
  </si>
  <si>
    <t>LIC. MARIA DE LOURDES MORALES ROJAS</t>
  </si>
  <si>
    <t xml:space="preserve">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</si>
</sst>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3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0" fillId="0" borderId="0" xfId="0" applyProtection="1">
      <protection locked="0"/>
    </xf>
    <xf numFmtId="4" fontId="7" fillId="2" borderId="5" xfId="9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9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7" xfId="0" applyFont="1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3" xfId="9" applyFont="1" applyFill="1" applyBorder="1" applyAlignment="1">
      <alignment horizontal="center" vertical="center"/>
    </xf>
    <xf numFmtId="0" fontId="7" fillId="2" borderId="2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1" xfId="9" applyFont="1" applyBorder="1" applyAlignment="1">
      <alignment horizontal="center" vertical="center" wrapText="1"/>
    </xf>
    <xf numFmtId="0" fontId="3" fillId="0" borderId="4" xfId="0" applyFont="1" applyBorder="1"/>
    <xf numFmtId="3" fontId="3" fillId="0" borderId="11" xfId="0" applyNumberFormat="1" applyFont="1" applyBorder="1" applyProtection="1">
      <protection locked="0"/>
    </xf>
    <xf numFmtId="3" fontId="7" fillId="0" borderId="5" xfId="0" applyNumberFormat="1" applyFont="1" applyBorder="1" applyProtection="1">
      <protection locked="0"/>
    </xf>
    <xf numFmtId="3" fontId="3" fillId="0" borderId="10" xfId="0" applyNumberFormat="1" applyFont="1" applyBorder="1" applyProtection="1">
      <protection locked="0"/>
    </xf>
    <xf numFmtId="3" fontId="7" fillId="0" borderId="10" xfId="0" applyNumberFormat="1" applyFont="1" applyBorder="1" applyProtection="1">
      <protection locked="0"/>
    </xf>
    <xf numFmtId="3" fontId="7" fillId="0" borderId="11" xfId="0" applyNumberFormat="1" applyFont="1" applyBorder="1" applyProtection="1">
      <protection locked="0"/>
    </xf>
    <xf numFmtId="0" fontId="7" fillId="0" borderId="0" xfId="0" applyFont="1"/>
    <xf numFmtId="0" fontId="7" fillId="0" borderId="3" xfId="0" applyFont="1" applyBorder="1"/>
    <xf numFmtId="0" fontId="7" fillId="0" borderId="8" xfId="0" applyFont="1" applyBorder="1" applyAlignment="1" applyProtection="1">
      <alignment horizontal="center"/>
      <protection locked="0"/>
    </xf>
    <xf numFmtId="4" fontId="7" fillId="0" borderId="9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3" fillId="0" borderId="10" xfId="0" applyNumberFormat="1" applyFont="1" applyBorder="1" applyProtection="1">
      <protection locked="0"/>
    </xf>
    <xf numFmtId="4" fontId="7" fillId="0" borderId="10" xfId="0" applyNumberFormat="1" applyFont="1" applyBorder="1" applyProtection="1">
      <protection locked="0"/>
    </xf>
    <xf numFmtId="0" fontId="10" fillId="0" borderId="0" xfId="0" applyFont="1" applyProtection="1">
      <protection locked="0"/>
    </xf>
    <xf numFmtId="0" fontId="11" fillId="0" borderId="0" xfId="8" applyFont="1" applyAlignment="1" applyProtection="1">
      <alignment horizontal="center" wrapText="1"/>
      <protection locked="0"/>
    </xf>
    <xf numFmtId="0" fontId="12" fillId="0" borderId="0" xfId="24" applyFont="1"/>
    <xf numFmtId="0" fontId="10" fillId="0" borderId="0" xfId="0" applyFont="1"/>
    <xf numFmtId="0" fontId="11" fillId="0" borderId="0" xfId="8" applyFont="1" applyBorder="1" applyAlignment="1" applyProtection="1">
      <alignment horizontal="center" vertical="center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4" fontId="7" fillId="2" borderId="9" xfId="9" applyNumberFormat="1" applyFont="1" applyFill="1" applyBorder="1" applyAlignment="1">
      <alignment horizontal="center" vertical="center" wrapText="1"/>
    </xf>
    <xf numFmtId="4" fontId="7" fillId="2" borderId="10" xfId="9" applyNumberFormat="1" applyFont="1" applyFill="1" applyBorder="1" applyAlignment="1">
      <alignment horizontal="center" vertical="center" wrapText="1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  <xf numFmtId="0" fontId="7" fillId="2" borderId="6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2" fontId="11" fillId="0" borderId="0" xfId="8" applyNumberFormat="1" applyFont="1" applyBorder="1" applyAlignment="1" applyProtection="1">
      <alignment horizontal="center" vertical="top" wrapText="1"/>
      <protection locked="0"/>
    </xf>
    <xf numFmtId="0" fontId="11" fillId="0" borderId="0" xfId="8" applyFont="1" applyFill="1" applyBorder="1" applyAlignment="1" applyProtection="1">
      <alignment horizontal="center" vertical="top"/>
      <protection locked="0"/>
    </xf>
    <xf numFmtId="0" fontId="10" fillId="0" borderId="0" xfId="0" applyFont="1" applyAlignment="1" applyProtection="1">
      <alignment horizontal="center"/>
      <protection locked="0"/>
    </xf>
    <xf numFmtId="2" fontId="11" fillId="0" borderId="0" xfId="8" applyNumberFormat="1" applyFont="1" applyAlignment="1" applyProtection="1">
      <alignment horizontal="center"/>
      <protection locked="0"/>
    </xf>
  </cellXfs>
  <cellStyles count="25">
    <cellStyle name="Euro" xfId="1"/>
    <cellStyle name="Millares 2" xfId="2"/>
    <cellStyle name="Millares 2 2" xfId="3"/>
    <cellStyle name="Millares 2 2 2" xfId="17"/>
    <cellStyle name="Millares 2 3" xfId="4"/>
    <cellStyle name="Millares 2 3 2" xfId="18"/>
    <cellStyle name="Millares 2 4" xfId="16"/>
    <cellStyle name="Millares 3" xfId="5"/>
    <cellStyle name="Millares 3 2" xfId="19"/>
    <cellStyle name="Moneda 2" xfId="6"/>
    <cellStyle name="Moneda 2 2" xfId="20"/>
    <cellStyle name="Normal" xfId="0" builtinId="0"/>
    <cellStyle name="Normal 10" xfId="24"/>
    <cellStyle name="Normal 2" xfId="7"/>
    <cellStyle name="Normal 2 2" xfId="8"/>
    <cellStyle name="Normal 2 3" xfId="21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3"/>
    <cellStyle name="Normal 6 3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3"/>
  <sheetViews>
    <sheetView showGridLines="0" tabSelected="1" workbookViewId="0">
      <selection activeCell="A14" sqref="A14:J14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57" customHeight="1" x14ac:dyDescent="0.2">
      <c r="A1" s="44" t="s">
        <v>140</v>
      </c>
      <c r="B1" s="45"/>
      <c r="C1" s="45"/>
      <c r="D1" s="45"/>
      <c r="E1" s="45"/>
      <c r="F1" s="45"/>
      <c r="G1" s="46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13"/>
      <c r="B4" s="4"/>
      <c r="C4" s="4"/>
      <c r="D4" s="4"/>
      <c r="E4" s="4"/>
      <c r="F4" s="4"/>
      <c r="G4" s="4"/>
    </row>
    <row r="5" spans="1:7" x14ac:dyDescent="0.2">
      <c r="A5" s="14" t="s">
        <v>130</v>
      </c>
      <c r="B5" s="23">
        <v>11205955.26</v>
      </c>
      <c r="C5" s="23">
        <v>-1000000</v>
      </c>
      <c r="D5" s="23">
        <f>B5+C5</f>
        <v>10205955.26</v>
      </c>
      <c r="E5" s="23">
        <v>3098290.48</v>
      </c>
      <c r="F5" s="23">
        <v>3098290.48</v>
      </c>
      <c r="G5" s="23">
        <f>D5-E5</f>
        <v>7107664.7799999993</v>
      </c>
    </row>
    <row r="6" spans="1:7" x14ac:dyDescent="0.2">
      <c r="A6" s="14" t="s">
        <v>131</v>
      </c>
      <c r="B6" s="23">
        <v>6924774.8600000003</v>
      </c>
      <c r="C6" s="23">
        <v>2454494.5499999998</v>
      </c>
      <c r="D6" s="23">
        <f t="shared" ref="D6:D11" si="0">B6+C6</f>
        <v>9379269.4100000001</v>
      </c>
      <c r="E6" s="23">
        <v>3175604.17</v>
      </c>
      <c r="F6" s="23">
        <v>3175604.17</v>
      </c>
      <c r="G6" s="23">
        <f t="shared" ref="G6:G11" si="1">D6-E6</f>
        <v>6203665.2400000002</v>
      </c>
    </row>
    <row r="7" spans="1:7" x14ac:dyDescent="0.2">
      <c r="A7" s="14" t="s">
        <v>132</v>
      </c>
      <c r="B7" s="23">
        <v>23980939.359999999</v>
      </c>
      <c r="C7" s="23">
        <v>78902451.599999994</v>
      </c>
      <c r="D7" s="23">
        <f t="shared" si="0"/>
        <v>102883390.95999999</v>
      </c>
      <c r="E7" s="23">
        <v>23463308.23</v>
      </c>
      <c r="F7" s="23">
        <v>23463308.23</v>
      </c>
      <c r="G7" s="23">
        <f t="shared" si="1"/>
        <v>79420082.729999989</v>
      </c>
    </row>
    <row r="8" spans="1:7" x14ac:dyDescent="0.2">
      <c r="A8" s="14" t="s">
        <v>133</v>
      </c>
      <c r="B8" s="23">
        <v>65502451.840000004</v>
      </c>
      <c r="C8" s="23">
        <v>1149510.94</v>
      </c>
      <c r="D8" s="23">
        <f t="shared" si="0"/>
        <v>66651962.780000001</v>
      </c>
      <c r="E8" s="23">
        <v>26356661.829999998</v>
      </c>
      <c r="F8" s="23">
        <v>26356661.829999998</v>
      </c>
      <c r="G8" s="23">
        <f t="shared" si="1"/>
        <v>40295300.950000003</v>
      </c>
    </row>
    <row r="9" spans="1:7" x14ac:dyDescent="0.2">
      <c r="A9" s="14" t="s">
        <v>134</v>
      </c>
      <c r="B9" s="23">
        <v>6615760.9900000002</v>
      </c>
      <c r="C9" s="23">
        <v>525405.75</v>
      </c>
      <c r="D9" s="23">
        <f t="shared" si="0"/>
        <v>7141166.7400000002</v>
      </c>
      <c r="E9" s="23">
        <v>2001637.68</v>
      </c>
      <c r="F9" s="23">
        <v>2001637.68</v>
      </c>
      <c r="G9" s="23">
        <f t="shared" si="1"/>
        <v>5139529.0600000005</v>
      </c>
    </row>
    <row r="10" spans="1:7" x14ac:dyDescent="0.2">
      <c r="A10" s="14" t="s">
        <v>135</v>
      </c>
      <c r="B10" s="23">
        <v>50471329.920000002</v>
      </c>
      <c r="C10" s="23">
        <v>2288847.6</v>
      </c>
      <c r="D10" s="23">
        <f t="shared" si="0"/>
        <v>52760177.520000003</v>
      </c>
      <c r="E10" s="23">
        <v>23154990.02</v>
      </c>
      <c r="F10" s="23">
        <v>23154990.02</v>
      </c>
      <c r="G10" s="23">
        <f t="shared" si="1"/>
        <v>29605187.500000004</v>
      </c>
    </row>
    <row r="11" spans="1:7" x14ac:dyDescent="0.2">
      <c r="A11" s="14" t="s">
        <v>136</v>
      </c>
      <c r="B11" s="23">
        <v>28237584.48</v>
      </c>
      <c r="C11" s="23">
        <v>13874057.130000001</v>
      </c>
      <c r="D11" s="23">
        <f t="shared" si="0"/>
        <v>42111641.609999999</v>
      </c>
      <c r="E11" s="23">
        <v>13121677.039999999</v>
      </c>
      <c r="F11" s="23">
        <v>13121677.039999999</v>
      </c>
      <c r="G11" s="23">
        <f t="shared" si="1"/>
        <v>28989964.57</v>
      </c>
    </row>
    <row r="12" spans="1:7" x14ac:dyDescent="0.2">
      <c r="A12" s="14" t="s">
        <v>137</v>
      </c>
      <c r="B12" s="23">
        <v>17873777.100000001</v>
      </c>
      <c r="C12" s="23">
        <v>119934.19</v>
      </c>
      <c r="D12" s="23">
        <f t="shared" ref="D12" si="2">B12+C12</f>
        <v>17993711.290000003</v>
      </c>
      <c r="E12" s="23">
        <v>6379797.0999999996</v>
      </c>
      <c r="F12" s="23">
        <v>6379797.0999999996</v>
      </c>
      <c r="G12" s="23">
        <f t="shared" ref="G12" si="3">D12-E12</f>
        <v>11613914.190000003</v>
      </c>
    </row>
    <row r="13" spans="1:7" x14ac:dyDescent="0.2">
      <c r="A13" s="14" t="s">
        <v>138</v>
      </c>
      <c r="B13" s="23">
        <v>2125712.83</v>
      </c>
      <c r="C13" s="23">
        <v>2581.0500000000002</v>
      </c>
      <c r="D13" s="23">
        <f t="shared" ref="D13" si="4">B13+C13</f>
        <v>2128293.88</v>
      </c>
      <c r="E13" s="23">
        <v>633263.91</v>
      </c>
      <c r="F13" s="23">
        <v>633263.91</v>
      </c>
      <c r="G13" s="23">
        <f t="shared" ref="G13" si="5">D13-E13</f>
        <v>1495029.9699999997</v>
      </c>
    </row>
    <row r="14" spans="1:7" x14ac:dyDescent="0.2">
      <c r="A14" s="14" t="s">
        <v>139</v>
      </c>
      <c r="B14" s="23">
        <v>2149520.9</v>
      </c>
      <c r="C14" s="23">
        <v>0</v>
      </c>
      <c r="D14" s="23">
        <f t="shared" ref="D14" si="6">B14+C14</f>
        <v>2149520.9</v>
      </c>
      <c r="E14" s="23">
        <v>330374.53999999998</v>
      </c>
      <c r="F14" s="23">
        <v>330374.53999999998</v>
      </c>
      <c r="G14" s="23">
        <f t="shared" ref="G14" si="7">D14-E14</f>
        <v>1819146.3599999999</v>
      </c>
    </row>
    <row r="15" spans="1:7" x14ac:dyDescent="0.2">
      <c r="A15" s="14"/>
      <c r="B15" s="23">
        <v>0</v>
      </c>
      <c r="C15" s="23">
        <v>0</v>
      </c>
      <c r="D15" s="23">
        <f t="shared" ref="D15:D16" si="8">B15+C15</f>
        <v>0</v>
      </c>
      <c r="E15" s="23">
        <v>0</v>
      </c>
      <c r="F15" s="23">
        <v>0</v>
      </c>
      <c r="G15" s="23">
        <f t="shared" ref="G15:G16" si="9">D15-E15</f>
        <v>0</v>
      </c>
    </row>
    <row r="16" spans="1:7" x14ac:dyDescent="0.2">
      <c r="A16" s="14"/>
      <c r="B16" s="23">
        <v>0</v>
      </c>
      <c r="C16" s="23">
        <v>0</v>
      </c>
      <c r="D16" s="23">
        <f t="shared" si="8"/>
        <v>0</v>
      </c>
      <c r="E16" s="23">
        <v>0</v>
      </c>
      <c r="F16" s="23">
        <v>0</v>
      </c>
      <c r="G16" s="23">
        <f t="shared" si="9"/>
        <v>0</v>
      </c>
    </row>
    <row r="17" spans="1:7" x14ac:dyDescent="0.2">
      <c r="A17" s="30" t="s">
        <v>122</v>
      </c>
      <c r="B17" s="24">
        <f t="shared" ref="B17:G17" si="10">SUM(B5:B16)</f>
        <v>215087807.54000002</v>
      </c>
      <c r="C17" s="24">
        <f t="shared" si="10"/>
        <v>98317282.809999973</v>
      </c>
      <c r="D17" s="24">
        <f t="shared" si="10"/>
        <v>313405090.35000002</v>
      </c>
      <c r="E17" s="24">
        <f t="shared" si="10"/>
        <v>101715604.99999999</v>
      </c>
      <c r="F17" s="24">
        <f t="shared" si="10"/>
        <v>101715604.99999999</v>
      </c>
      <c r="G17" s="24">
        <f t="shared" si="10"/>
        <v>211689485.34999999</v>
      </c>
    </row>
    <row r="19" spans="1:7" ht="55.35" customHeight="1" x14ac:dyDescent="0.2">
      <c r="A19" s="44" t="s">
        <v>140</v>
      </c>
      <c r="B19" s="45"/>
      <c r="C19" s="45"/>
      <c r="D19" s="45"/>
      <c r="E19" s="45"/>
      <c r="F19" s="45"/>
      <c r="G19" s="46"/>
    </row>
    <row r="20" spans="1:7" x14ac:dyDescent="0.2">
      <c r="A20" s="19"/>
      <c r="B20" s="47" t="s">
        <v>56</v>
      </c>
      <c r="C20" s="48"/>
      <c r="D20" s="48"/>
      <c r="E20" s="48"/>
      <c r="F20" s="49"/>
      <c r="G20" s="42" t="s">
        <v>55</v>
      </c>
    </row>
    <row r="21" spans="1:7" ht="22.5" x14ac:dyDescent="0.2">
      <c r="A21" s="18" t="s">
        <v>50</v>
      </c>
      <c r="B21" s="2" t="s">
        <v>51</v>
      </c>
      <c r="C21" s="2" t="s">
        <v>114</v>
      </c>
      <c r="D21" s="2" t="s">
        <v>52</v>
      </c>
      <c r="E21" s="2" t="s">
        <v>53</v>
      </c>
      <c r="F21" s="2" t="s">
        <v>54</v>
      </c>
      <c r="G21" s="43"/>
    </row>
    <row r="22" spans="1:7" x14ac:dyDescent="0.2">
      <c r="A22" s="20"/>
      <c r="B22" s="21"/>
      <c r="C22" s="21"/>
      <c r="D22" s="21"/>
      <c r="E22" s="21"/>
      <c r="F22" s="21"/>
      <c r="G22" s="21"/>
    </row>
    <row r="23" spans="1:7" x14ac:dyDescent="0.2">
      <c r="A23" s="15" t="s">
        <v>8</v>
      </c>
      <c r="B23" s="23">
        <v>0</v>
      </c>
      <c r="C23" s="23">
        <v>0</v>
      </c>
      <c r="D23" s="23">
        <f>B23+C23</f>
        <v>0</v>
      </c>
      <c r="E23" s="23">
        <v>0</v>
      </c>
      <c r="F23" s="23">
        <v>0</v>
      </c>
      <c r="G23" s="23">
        <f>D23-E23</f>
        <v>0</v>
      </c>
    </row>
    <row r="24" spans="1:7" x14ac:dyDescent="0.2">
      <c r="A24" s="15" t="s">
        <v>9</v>
      </c>
      <c r="B24" s="23">
        <v>0</v>
      </c>
      <c r="C24" s="23">
        <v>0</v>
      </c>
      <c r="D24" s="23">
        <f t="shared" ref="D24:D26" si="11">B24+C24</f>
        <v>0</v>
      </c>
      <c r="E24" s="23">
        <v>0</v>
      </c>
      <c r="F24" s="23">
        <v>0</v>
      </c>
      <c r="G24" s="23">
        <f t="shared" ref="G24:G26" si="12">D24-E24</f>
        <v>0</v>
      </c>
    </row>
    <row r="25" spans="1:7" x14ac:dyDescent="0.2">
      <c r="A25" s="15" t="s">
        <v>10</v>
      </c>
      <c r="B25" s="23">
        <v>0</v>
      </c>
      <c r="C25" s="23">
        <v>0</v>
      </c>
      <c r="D25" s="23">
        <f t="shared" si="11"/>
        <v>0</v>
      </c>
      <c r="E25" s="23">
        <v>0</v>
      </c>
      <c r="F25" s="23">
        <v>0</v>
      </c>
      <c r="G25" s="23">
        <f t="shared" si="12"/>
        <v>0</v>
      </c>
    </row>
    <row r="26" spans="1:7" x14ac:dyDescent="0.2">
      <c r="A26" s="15" t="s">
        <v>123</v>
      </c>
      <c r="B26" s="23">
        <v>0</v>
      </c>
      <c r="C26" s="23">
        <v>0</v>
      </c>
      <c r="D26" s="23">
        <f t="shared" si="11"/>
        <v>0</v>
      </c>
      <c r="E26" s="23">
        <v>0</v>
      </c>
      <c r="F26" s="23">
        <v>0</v>
      </c>
      <c r="G26" s="23">
        <f t="shared" si="12"/>
        <v>0</v>
      </c>
    </row>
    <row r="27" spans="1:7" x14ac:dyDescent="0.2">
      <c r="A27" s="15"/>
      <c r="B27" s="23"/>
      <c r="C27" s="23"/>
      <c r="D27" s="23"/>
      <c r="E27" s="23"/>
      <c r="F27" s="23"/>
      <c r="G27" s="23"/>
    </row>
    <row r="28" spans="1:7" x14ac:dyDescent="0.2">
      <c r="A28" s="8" t="s">
        <v>122</v>
      </c>
      <c r="B28" s="24">
        <f t="shared" ref="B28:G28" si="13">SUM(B23:B26)</f>
        <v>0</v>
      </c>
      <c r="C28" s="24">
        <f t="shared" si="13"/>
        <v>0</v>
      </c>
      <c r="D28" s="24">
        <f t="shared" si="13"/>
        <v>0</v>
      </c>
      <c r="E28" s="24">
        <f t="shared" si="13"/>
        <v>0</v>
      </c>
      <c r="F28" s="24">
        <f t="shared" si="13"/>
        <v>0</v>
      </c>
      <c r="G28" s="24">
        <f t="shared" si="13"/>
        <v>0</v>
      </c>
    </row>
    <row r="31" spans="1:7" ht="59.45" customHeight="1" x14ac:dyDescent="0.2">
      <c r="A31" s="47" t="s">
        <v>140</v>
      </c>
      <c r="B31" s="48"/>
      <c r="C31" s="48"/>
      <c r="D31" s="48"/>
      <c r="E31" s="48"/>
      <c r="F31" s="48"/>
      <c r="G31" s="49"/>
    </row>
    <row r="32" spans="1:7" x14ac:dyDescent="0.2">
      <c r="A32" s="19"/>
      <c r="B32" s="47" t="s">
        <v>56</v>
      </c>
      <c r="C32" s="48"/>
      <c r="D32" s="48"/>
      <c r="E32" s="48"/>
      <c r="F32" s="49"/>
      <c r="G32" s="42" t="s">
        <v>55</v>
      </c>
    </row>
    <row r="33" spans="1:7" ht="22.5" x14ac:dyDescent="0.2">
      <c r="A33" s="18" t="s">
        <v>50</v>
      </c>
      <c r="B33" s="2" t="s">
        <v>51</v>
      </c>
      <c r="C33" s="2" t="s">
        <v>114</v>
      </c>
      <c r="D33" s="2" t="s">
        <v>52</v>
      </c>
      <c r="E33" s="2" t="s">
        <v>53</v>
      </c>
      <c r="F33" s="2" t="s">
        <v>54</v>
      </c>
      <c r="G33" s="43"/>
    </row>
    <row r="34" spans="1:7" x14ac:dyDescent="0.2">
      <c r="A34" s="20"/>
      <c r="B34" s="21"/>
      <c r="C34" s="21"/>
      <c r="D34" s="21"/>
      <c r="E34" s="21"/>
      <c r="F34" s="21"/>
      <c r="G34" s="21"/>
    </row>
    <row r="35" spans="1:7" x14ac:dyDescent="0.2">
      <c r="A35" s="16" t="s">
        <v>12</v>
      </c>
      <c r="B35" s="23">
        <v>0</v>
      </c>
      <c r="C35" s="23">
        <v>0</v>
      </c>
      <c r="D35" s="23">
        <f t="shared" ref="D35:D47" si="14">B35+C35</f>
        <v>0</v>
      </c>
      <c r="E35" s="23">
        <v>0</v>
      </c>
      <c r="F35" s="23">
        <v>0</v>
      </c>
      <c r="G35" s="23">
        <f t="shared" ref="G35:G47" si="15">D35-E35</f>
        <v>0</v>
      </c>
    </row>
    <row r="36" spans="1:7" x14ac:dyDescent="0.2">
      <c r="A36" s="16"/>
      <c r="B36" s="23"/>
      <c r="C36" s="23"/>
      <c r="D36" s="23"/>
      <c r="E36" s="23"/>
      <c r="F36" s="23"/>
      <c r="G36" s="23"/>
    </row>
    <row r="37" spans="1:7" x14ac:dyDescent="0.2">
      <c r="A37" s="16" t="s">
        <v>11</v>
      </c>
      <c r="B37" s="23">
        <v>0</v>
      </c>
      <c r="C37" s="23">
        <v>0</v>
      </c>
      <c r="D37" s="23">
        <f t="shared" si="14"/>
        <v>0</v>
      </c>
      <c r="E37" s="23">
        <v>0</v>
      </c>
      <c r="F37" s="23">
        <v>0</v>
      </c>
      <c r="G37" s="23">
        <f t="shared" si="15"/>
        <v>0</v>
      </c>
    </row>
    <row r="38" spans="1:7" x14ac:dyDescent="0.2">
      <c r="A38" s="16"/>
      <c r="B38" s="23"/>
      <c r="C38" s="23"/>
      <c r="D38" s="23"/>
      <c r="E38" s="23"/>
      <c r="F38" s="23"/>
      <c r="G38" s="23"/>
    </row>
    <row r="39" spans="1:7" x14ac:dyDescent="0.2">
      <c r="A39" s="16" t="s">
        <v>13</v>
      </c>
      <c r="B39" s="23">
        <v>0</v>
      </c>
      <c r="C39" s="23">
        <v>0</v>
      </c>
      <c r="D39" s="23">
        <f t="shared" si="14"/>
        <v>0</v>
      </c>
      <c r="E39" s="23">
        <v>0</v>
      </c>
      <c r="F39" s="23">
        <v>0</v>
      </c>
      <c r="G39" s="23">
        <f t="shared" si="15"/>
        <v>0</v>
      </c>
    </row>
    <row r="40" spans="1:7" x14ac:dyDescent="0.2">
      <c r="A40" s="16"/>
      <c r="B40" s="23"/>
      <c r="C40" s="23"/>
      <c r="D40" s="23"/>
      <c r="E40" s="23"/>
      <c r="F40" s="23"/>
      <c r="G40" s="23"/>
    </row>
    <row r="41" spans="1:7" x14ac:dyDescent="0.2">
      <c r="A41" s="16" t="s">
        <v>25</v>
      </c>
      <c r="B41" s="23">
        <v>0</v>
      </c>
      <c r="C41" s="23">
        <v>0</v>
      </c>
      <c r="D41" s="23">
        <f t="shared" si="14"/>
        <v>0</v>
      </c>
      <c r="E41" s="23">
        <v>0</v>
      </c>
      <c r="F41" s="23">
        <v>0</v>
      </c>
      <c r="G41" s="23">
        <f t="shared" si="15"/>
        <v>0</v>
      </c>
    </row>
    <row r="42" spans="1:7" x14ac:dyDescent="0.2">
      <c r="A42" s="16"/>
      <c r="B42" s="23"/>
      <c r="C42" s="23"/>
      <c r="D42" s="23"/>
      <c r="E42" s="23"/>
      <c r="F42" s="23"/>
      <c r="G42" s="23"/>
    </row>
    <row r="43" spans="1:7" ht="22.5" x14ac:dyDescent="0.2">
      <c r="A43" s="16" t="s">
        <v>26</v>
      </c>
      <c r="B43" s="23">
        <v>0</v>
      </c>
      <c r="C43" s="23">
        <v>0</v>
      </c>
      <c r="D43" s="23">
        <f t="shared" si="14"/>
        <v>0</v>
      </c>
      <c r="E43" s="23">
        <v>0</v>
      </c>
      <c r="F43" s="23">
        <v>0</v>
      </c>
      <c r="G43" s="23">
        <f t="shared" si="15"/>
        <v>0</v>
      </c>
    </row>
    <row r="44" spans="1:7" x14ac:dyDescent="0.2">
      <c r="A44" s="16"/>
      <c r="B44" s="23"/>
      <c r="C44" s="23"/>
      <c r="D44" s="23"/>
      <c r="E44" s="23"/>
      <c r="F44" s="23"/>
      <c r="G44" s="23"/>
    </row>
    <row r="45" spans="1:7" ht="22.5" x14ac:dyDescent="0.2">
      <c r="A45" s="16" t="s">
        <v>124</v>
      </c>
      <c r="B45" s="23">
        <v>0</v>
      </c>
      <c r="C45" s="23">
        <v>0</v>
      </c>
      <c r="D45" s="23">
        <f t="shared" ref="D45" si="16">B45+C45</f>
        <v>0</v>
      </c>
      <c r="E45" s="23">
        <v>0</v>
      </c>
      <c r="F45" s="23">
        <v>0</v>
      </c>
      <c r="G45" s="23">
        <f t="shared" ref="G45" si="17">D45-E45</f>
        <v>0</v>
      </c>
    </row>
    <row r="46" spans="1:7" x14ac:dyDescent="0.2">
      <c r="A46" s="16"/>
      <c r="B46" s="23"/>
      <c r="C46" s="23"/>
      <c r="D46" s="23"/>
      <c r="E46" s="23"/>
      <c r="F46" s="23"/>
      <c r="G46" s="23"/>
    </row>
    <row r="47" spans="1:7" x14ac:dyDescent="0.2">
      <c r="A47" s="16" t="s">
        <v>14</v>
      </c>
      <c r="B47" s="23">
        <v>0</v>
      </c>
      <c r="C47" s="23">
        <v>0</v>
      </c>
      <c r="D47" s="23">
        <f t="shared" si="14"/>
        <v>0</v>
      </c>
      <c r="E47" s="23">
        <v>0</v>
      </c>
      <c r="F47" s="23">
        <v>0</v>
      </c>
      <c r="G47" s="23">
        <f t="shared" si="15"/>
        <v>0</v>
      </c>
    </row>
    <row r="48" spans="1:7" x14ac:dyDescent="0.2">
      <c r="A48" s="16"/>
      <c r="B48" s="23"/>
      <c r="C48" s="23"/>
      <c r="D48" s="23"/>
      <c r="E48" s="23"/>
      <c r="F48" s="23"/>
      <c r="G48" s="23"/>
    </row>
    <row r="49" spans="1:7" x14ac:dyDescent="0.2">
      <c r="A49" s="16" t="s">
        <v>125</v>
      </c>
      <c r="B49" s="23">
        <v>215087807.53999999</v>
      </c>
      <c r="C49" s="23">
        <v>98317282.810000002</v>
      </c>
      <c r="D49" s="23">
        <f t="shared" ref="D49" si="18">B49+C49</f>
        <v>313405090.35000002</v>
      </c>
      <c r="E49" s="23">
        <v>101715605</v>
      </c>
      <c r="F49" s="23">
        <v>101715605</v>
      </c>
      <c r="G49" s="23">
        <f t="shared" ref="G49" si="19">D49-E49</f>
        <v>211689485.35000002</v>
      </c>
    </row>
    <row r="50" spans="1:7" x14ac:dyDescent="0.2">
      <c r="A50" s="16"/>
      <c r="B50" s="23"/>
      <c r="C50" s="23"/>
      <c r="D50" s="23"/>
      <c r="E50" s="23"/>
      <c r="F50" s="23"/>
      <c r="G50" s="23"/>
    </row>
    <row r="51" spans="1:7" x14ac:dyDescent="0.2">
      <c r="A51" s="8" t="s">
        <v>122</v>
      </c>
      <c r="B51" s="24">
        <f t="shared" ref="B51:G51" si="20">SUM(B35:B49)</f>
        <v>215087807.53999999</v>
      </c>
      <c r="C51" s="24">
        <f t="shared" si="20"/>
        <v>98317282.810000002</v>
      </c>
      <c r="D51" s="24">
        <f t="shared" si="20"/>
        <v>313405090.35000002</v>
      </c>
      <c r="E51" s="24">
        <f t="shared" si="20"/>
        <v>101715605</v>
      </c>
      <c r="F51" s="24">
        <f t="shared" si="20"/>
        <v>101715605</v>
      </c>
      <c r="G51" s="24">
        <f t="shared" si="20"/>
        <v>211689485.35000002</v>
      </c>
    </row>
    <row r="53" spans="1:7" x14ac:dyDescent="0.2">
      <c r="A53" s="1" t="s">
        <v>115</v>
      </c>
    </row>
  </sheetData>
  <sheetProtection formatCells="0" formatColumns="0" formatRows="0" insertRows="0" deleteRows="0" autoFilter="0"/>
  <mergeCells count="9">
    <mergeCell ref="G2:G3"/>
    <mergeCell ref="A1:G1"/>
    <mergeCell ref="A19:G19"/>
    <mergeCell ref="G32:G33"/>
    <mergeCell ref="G20:G21"/>
    <mergeCell ref="A31:G31"/>
    <mergeCell ref="B2:F2"/>
    <mergeCell ref="B20:F20"/>
    <mergeCell ref="B32:F3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showGridLines="0" zoomScaleNormal="100" workbookViewId="0">
      <selection sqref="A1:G1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47" t="s">
        <v>129</v>
      </c>
      <c r="B1" s="48"/>
      <c r="C1" s="48"/>
      <c r="D1" s="48"/>
      <c r="E1" s="48"/>
      <c r="F1" s="48"/>
      <c r="G1" s="49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28" t="s">
        <v>0</v>
      </c>
      <c r="B5" s="23">
        <v>192680203.94999999</v>
      </c>
      <c r="C5" s="23">
        <v>16511724.41</v>
      </c>
      <c r="D5" s="23">
        <f>B5+C5</f>
        <v>209191928.35999998</v>
      </c>
      <c r="E5" s="23">
        <v>81699183.560000002</v>
      </c>
      <c r="F5" s="23">
        <v>81699183.560000002</v>
      </c>
      <c r="G5" s="23">
        <f>D5-E5</f>
        <v>127492744.79999998</v>
      </c>
    </row>
    <row r="6" spans="1:7" x14ac:dyDescent="0.2">
      <c r="A6" s="28"/>
      <c r="B6" s="23"/>
      <c r="C6" s="23"/>
      <c r="D6" s="23"/>
      <c r="E6" s="23"/>
      <c r="F6" s="23"/>
      <c r="G6" s="23"/>
    </row>
    <row r="7" spans="1:7" x14ac:dyDescent="0.2">
      <c r="A7" s="28" t="s">
        <v>1</v>
      </c>
      <c r="B7" s="23">
        <v>22407603.59</v>
      </c>
      <c r="C7" s="23">
        <v>81805558.400000006</v>
      </c>
      <c r="D7" s="23">
        <f>B7+C7</f>
        <v>104213161.99000001</v>
      </c>
      <c r="E7" s="23">
        <v>20016421.440000001</v>
      </c>
      <c r="F7" s="23">
        <v>20016421.440000001</v>
      </c>
      <c r="G7" s="23">
        <f>D7-E7</f>
        <v>84196740.550000012</v>
      </c>
    </row>
    <row r="8" spans="1:7" x14ac:dyDescent="0.2">
      <c r="A8" s="28"/>
      <c r="B8" s="23"/>
      <c r="C8" s="23"/>
      <c r="D8" s="23"/>
      <c r="E8" s="23"/>
      <c r="F8" s="23"/>
      <c r="G8" s="23"/>
    </row>
    <row r="9" spans="1:7" x14ac:dyDescent="0.2">
      <c r="A9" s="28" t="s">
        <v>2</v>
      </c>
      <c r="B9" s="23">
        <v>0</v>
      </c>
      <c r="C9" s="23">
        <v>0</v>
      </c>
      <c r="D9" s="23">
        <f>B9+C9</f>
        <v>0</v>
      </c>
      <c r="E9" s="23">
        <v>0</v>
      </c>
      <c r="F9" s="23">
        <v>0</v>
      </c>
      <c r="G9" s="23">
        <f>D9-E9</f>
        <v>0</v>
      </c>
    </row>
    <row r="10" spans="1:7" x14ac:dyDescent="0.2">
      <c r="A10" s="28"/>
      <c r="B10" s="23"/>
      <c r="C10" s="23"/>
      <c r="D10" s="23"/>
      <c r="E10" s="23"/>
      <c r="F10" s="23"/>
      <c r="G10" s="23"/>
    </row>
    <row r="11" spans="1:7" x14ac:dyDescent="0.2">
      <c r="A11" s="28" t="s">
        <v>39</v>
      </c>
      <c r="B11" s="23">
        <v>0</v>
      </c>
      <c r="C11" s="23">
        <v>0</v>
      </c>
      <c r="D11" s="23">
        <f>B11+C11</f>
        <v>0</v>
      </c>
      <c r="E11" s="23">
        <v>0</v>
      </c>
      <c r="F11" s="23">
        <v>0</v>
      </c>
      <c r="G11" s="23">
        <f>D11-E11</f>
        <v>0</v>
      </c>
    </row>
    <row r="12" spans="1:7" x14ac:dyDescent="0.2">
      <c r="A12" s="28"/>
      <c r="B12" s="23"/>
      <c r="C12" s="23"/>
      <c r="D12" s="23"/>
      <c r="E12" s="23"/>
      <c r="F12" s="23"/>
      <c r="G12" s="23"/>
    </row>
    <row r="13" spans="1:7" x14ac:dyDescent="0.2">
      <c r="A13" s="29" t="s">
        <v>36</v>
      </c>
      <c r="B13" s="23">
        <v>0</v>
      </c>
      <c r="C13" s="23">
        <v>0</v>
      </c>
      <c r="D13" s="23">
        <f>B13+C13</f>
        <v>0</v>
      </c>
      <c r="E13" s="23">
        <v>0</v>
      </c>
      <c r="F13" s="23">
        <v>0</v>
      </c>
      <c r="G13" s="23">
        <f>D13-E13</f>
        <v>0</v>
      </c>
    </row>
    <row r="14" spans="1:7" x14ac:dyDescent="0.2">
      <c r="A14" s="22"/>
      <c r="B14" s="25"/>
      <c r="C14" s="25"/>
      <c r="D14" s="25"/>
      <c r="E14" s="25"/>
      <c r="F14" s="25"/>
      <c r="G14" s="25"/>
    </row>
    <row r="15" spans="1:7" x14ac:dyDescent="0.2">
      <c r="A15" s="7" t="s">
        <v>122</v>
      </c>
      <c r="B15" s="26">
        <f t="shared" ref="B15:G15" si="0">SUM(B5+B7+B9+B11+B13)</f>
        <v>215087807.53999999</v>
      </c>
      <c r="C15" s="26">
        <f t="shared" si="0"/>
        <v>98317282.810000002</v>
      </c>
      <c r="D15" s="26">
        <f t="shared" si="0"/>
        <v>313405090.35000002</v>
      </c>
      <c r="E15" s="26">
        <f t="shared" si="0"/>
        <v>101715605</v>
      </c>
      <c r="F15" s="26">
        <f t="shared" si="0"/>
        <v>101715605</v>
      </c>
      <c r="G15" s="26">
        <f t="shared" si="0"/>
        <v>211689485.34999999</v>
      </c>
    </row>
    <row r="18" spans="1:1" x14ac:dyDescent="0.2">
      <c r="A18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showGridLines="0" topLeftCell="C43" workbookViewId="0">
      <selection activeCell="A87" sqref="A87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60.6" customHeight="1" x14ac:dyDescent="0.2">
      <c r="A1" s="48" t="s">
        <v>128</v>
      </c>
      <c r="B1" s="48"/>
      <c r="C1" s="48"/>
      <c r="D1" s="48"/>
      <c r="E1" s="48"/>
      <c r="F1" s="48"/>
      <c r="G1" s="49"/>
    </row>
    <row r="2" spans="1:8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8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8" x14ac:dyDescent="0.2">
      <c r="A4" s="9" t="s">
        <v>57</v>
      </c>
      <c r="B4" s="31">
        <f>SUM(B5:B11)</f>
        <v>90470499.769999996</v>
      </c>
      <c r="C4" s="31">
        <f>SUM(C5:C11)</f>
        <v>551394.55000000005</v>
      </c>
      <c r="D4" s="31">
        <f>B4+C4</f>
        <v>91021894.319999993</v>
      </c>
      <c r="E4" s="31">
        <f>SUM(E5:E11)</f>
        <v>37728027.670000002</v>
      </c>
      <c r="F4" s="31">
        <f>SUM(F5:F11)</f>
        <v>37728027.670000002</v>
      </c>
      <c r="G4" s="31">
        <f>D4-E4</f>
        <v>53293866.649999991</v>
      </c>
    </row>
    <row r="5" spans="1:8" x14ac:dyDescent="0.2">
      <c r="A5" s="11" t="s">
        <v>61</v>
      </c>
      <c r="B5" s="32">
        <v>52065304.850000001</v>
      </c>
      <c r="C5" s="32">
        <v>-1000000</v>
      </c>
      <c r="D5" s="32">
        <f t="shared" ref="D5:D68" si="0">B5+C5</f>
        <v>51065304.850000001</v>
      </c>
      <c r="E5" s="32">
        <v>22394681.219999999</v>
      </c>
      <c r="F5" s="32">
        <v>22394681.219999999</v>
      </c>
      <c r="G5" s="32">
        <f t="shared" ref="G5:G68" si="1">D5-E5</f>
        <v>28670623.630000003</v>
      </c>
      <c r="H5" s="6">
        <v>1100</v>
      </c>
    </row>
    <row r="6" spans="1:8" x14ac:dyDescent="0.2">
      <c r="A6" s="11" t="s">
        <v>62</v>
      </c>
      <c r="B6" s="32">
        <v>840000</v>
      </c>
      <c r="C6" s="32">
        <v>1551394.55</v>
      </c>
      <c r="D6" s="32">
        <f t="shared" si="0"/>
        <v>2391394.5499999998</v>
      </c>
      <c r="E6" s="32">
        <v>1249779.8700000001</v>
      </c>
      <c r="F6" s="32">
        <v>1249779.8700000001</v>
      </c>
      <c r="G6" s="32">
        <f t="shared" si="1"/>
        <v>1141614.6799999997</v>
      </c>
      <c r="H6" s="6">
        <v>1200</v>
      </c>
    </row>
    <row r="7" spans="1:8" x14ac:dyDescent="0.2">
      <c r="A7" s="11" t="s">
        <v>63</v>
      </c>
      <c r="B7" s="32">
        <v>10279061.449999999</v>
      </c>
      <c r="C7" s="32">
        <v>0</v>
      </c>
      <c r="D7" s="32">
        <f t="shared" si="0"/>
        <v>10279061.449999999</v>
      </c>
      <c r="E7" s="32">
        <v>714930.77</v>
      </c>
      <c r="F7" s="32">
        <v>714930.77</v>
      </c>
      <c r="G7" s="32">
        <f t="shared" si="1"/>
        <v>9564130.6799999997</v>
      </c>
      <c r="H7" s="6">
        <v>1300</v>
      </c>
    </row>
    <row r="8" spans="1:8" x14ac:dyDescent="0.2">
      <c r="A8" s="11" t="s">
        <v>33</v>
      </c>
      <c r="B8" s="32">
        <v>14293597.560000001</v>
      </c>
      <c r="C8" s="32">
        <v>0</v>
      </c>
      <c r="D8" s="32">
        <f t="shared" si="0"/>
        <v>14293597.560000001</v>
      </c>
      <c r="E8" s="32">
        <v>6469290.5899999999</v>
      </c>
      <c r="F8" s="32">
        <v>6469290.5899999999</v>
      </c>
      <c r="G8" s="32">
        <f t="shared" si="1"/>
        <v>7824306.9700000007</v>
      </c>
      <c r="H8" s="6">
        <v>1400</v>
      </c>
    </row>
    <row r="9" spans="1:8" x14ac:dyDescent="0.2">
      <c r="A9" s="11" t="s">
        <v>64</v>
      </c>
      <c r="B9" s="32">
        <v>12992535.91</v>
      </c>
      <c r="C9" s="32">
        <v>0</v>
      </c>
      <c r="D9" s="32">
        <f t="shared" si="0"/>
        <v>12992535.91</v>
      </c>
      <c r="E9" s="32">
        <v>6899345.2199999997</v>
      </c>
      <c r="F9" s="32">
        <v>6899345.2199999997</v>
      </c>
      <c r="G9" s="32">
        <f t="shared" si="1"/>
        <v>6093190.6900000004</v>
      </c>
      <c r="H9" s="6">
        <v>1500</v>
      </c>
    </row>
    <row r="10" spans="1:8" x14ac:dyDescent="0.2">
      <c r="A10" s="11" t="s">
        <v>34</v>
      </c>
      <c r="B10" s="32">
        <v>0</v>
      </c>
      <c r="C10" s="32">
        <v>0</v>
      </c>
      <c r="D10" s="32">
        <f t="shared" si="0"/>
        <v>0</v>
      </c>
      <c r="E10" s="32">
        <v>0</v>
      </c>
      <c r="F10" s="32">
        <v>0</v>
      </c>
      <c r="G10" s="32">
        <f t="shared" si="1"/>
        <v>0</v>
      </c>
      <c r="H10" s="6">
        <v>1600</v>
      </c>
    </row>
    <row r="11" spans="1:8" x14ac:dyDescent="0.2">
      <c r="A11" s="11" t="s">
        <v>65</v>
      </c>
      <c r="B11" s="32">
        <v>0</v>
      </c>
      <c r="C11" s="32">
        <v>0</v>
      </c>
      <c r="D11" s="32">
        <f t="shared" si="0"/>
        <v>0</v>
      </c>
      <c r="E11" s="32">
        <v>0</v>
      </c>
      <c r="F11" s="32">
        <v>0</v>
      </c>
      <c r="G11" s="32">
        <f t="shared" si="1"/>
        <v>0</v>
      </c>
      <c r="H11" s="6">
        <v>1700</v>
      </c>
    </row>
    <row r="12" spans="1:8" x14ac:dyDescent="0.2">
      <c r="A12" s="9" t="s">
        <v>117</v>
      </c>
      <c r="B12" s="33">
        <f>SUM(B13:B21)</f>
        <v>22641676.270000003</v>
      </c>
      <c r="C12" s="33">
        <f>SUM(C13:C21)</f>
        <v>4076820.0000000005</v>
      </c>
      <c r="D12" s="33">
        <f t="shared" si="0"/>
        <v>26718496.270000003</v>
      </c>
      <c r="E12" s="33">
        <f>SUM(E13:E21)</f>
        <v>10259092.43</v>
      </c>
      <c r="F12" s="33">
        <f>SUM(F13:F21)</f>
        <v>10259092.43</v>
      </c>
      <c r="G12" s="33">
        <f t="shared" si="1"/>
        <v>16459403.840000004</v>
      </c>
      <c r="H12" s="10">
        <v>0</v>
      </c>
    </row>
    <row r="13" spans="1:8" x14ac:dyDescent="0.2">
      <c r="A13" s="11" t="s">
        <v>66</v>
      </c>
      <c r="B13" s="32">
        <v>1598365.32</v>
      </c>
      <c r="C13" s="32">
        <v>32504</v>
      </c>
      <c r="D13" s="32">
        <f t="shared" si="0"/>
        <v>1630869.32</v>
      </c>
      <c r="E13" s="32">
        <v>755108.66</v>
      </c>
      <c r="F13" s="32">
        <v>755108.66</v>
      </c>
      <c r="G13" s="32">
        <f t="shared" si="1"/>
        <v>875760.66</v>
      </c>
      <c r="H13" s="6">
        <v>2100</v>
      </c>
    </row>
    <row r="14" spans="1:8" x14ac:dyDescent="0.2">
      <c r="A14" s="11" t="s">
        <v>67</v>
      </c>
      <c r="B14" s="32">
        <v>250817.53</v>
      </c>
      <c r="C14" s="32">
        <v>40000</v>
      </c>
      <c r="D14" s="32">
        <f t="shared" si="0"/>
        <v>290817.53000000003</v>
      </c>
      <c r="E14" s="32">
        <v>130093.97</v>
      </c>
      <c r="F14" s="32">
        <v>130093.97</v>
      </c>
      <c r="G14" s="32">
        <f t="shared" si="1"/>
        <v>160723.56000000003</v>
      </c>
      <c r="H14" s="6">
        <v>2200</v>
      </c>
    </row>
    <row r="15" spans="1:8" x14ac:dyDescent="0.2">
      <c r="A15" s="11" t="s">
        <v>68</v>
      </c>
      <c r="B15" s="32">
        <v>0</v>
      </c>
      <c r="C15" s="32">
        <v>0</v>
      </c>
      <c r="D15" s="32">
        <f t="shared" si="0"/>
        <v>0</v>
      </c>
      <c r="E15" s="32">
        <v>0</v>
      </c>
      <c r="F15" s="32">
        <v>0</v>
      </c>
      <c r="G15" s="32">
        <f t="shared" si="1"/>
        <v>0</v>
      </c>
      <c r="H15" s="6">
        <v>2300</v>
      </c>
    </row>
    <row r="16" spans="1:8" x14ac:dyDescent="0.2">
      <c r="A16" s="11" t="s">
        <v>69</v>
      </c>
      <c r="B16" s="32">
        <v>7863018.4000000004</v>
      </c>
      <c r="C16" s="32">
        <v>541494.91</v>
      </c>
      <c r="D16" s="32">
        <f t="shared" si="0"/>
        <v>8404513.3100000005</v>
      </c>
      <c r="E16" s="32">
        <v>3739824.75</v>
      </c>
      <c r="F16" s="32">
        <v>3739824.75</v>
      </c>
      <c r="G16" s="32">
        <f t="shared" si="1"/>
        <v>4664688.5600000005</v>
      </c>
      <c r="H16" s="6">
        <v>2400</v>
      </c>
    </row>
    <row r="17" spans="1:8" x14ac:dyDescent="0.2">
      <c r="A17" s="11" t="s">
        <v>70</v>
      </c>
      <c r="B17" s="32">
        <v>2539000</v>
      </c>
      <c r="C17" s="32">
        <v>1483087.96</v>
      </c>
      <c r="D17" s="32">
        <f t="shared" si="0"/>
        <v>4022087.96</v>
      </c>
      <c r="E17" s="32">
        <v>1936666.5</v>
      </c>
      <c r="F17" s="32">
        <v>1936666.5</v>
      </c>
      <c r="G17" s="32">
        <f t="shared" si="1"/>
        <v>2085421.46</v>
      </c>
      <c r="H17" s="6">
        <v>2500</v>
      </c>
    </row>
    <row r="18" spans="1:8" x14ac:dyDescent="0.2">
      <c r="A18" s="11" t="s">
        <v>71</v>
      </c>
      <c r="B18" s="32">
        <v>4428000</v>
      </c>
      <c r="C18" s="32">
        <v>1446535.35</v>
      </c>
      <c r="D18" s="32">
        <f t="shared" si="0"/>
        <v>5874535.3499999996</v>
      </c>
      <c r="E18" s="32">
        <v>2346496.12</v>
      </c>
      <c r="F18" s="32">
        <v>2346496.12</v>
      </c>
      <c r="G18" s="32">
        <f t="shared" si="1"/>
        <v>3528039.2299999995</v>
      </c>
      <c r="H18" s="6">
        <v>2600</v>
      </c>
    </row>
    <row r="19" spans="1:8" x14ac:dyDescent="0.2">
      <c r="A19" s="11" t="s">
        <v>72</v>
      </c>
      <c r="B19" s="32">
        <v>1420929.85</v>
      </c>
      <c r="C19" s="32">
        <v>327202.43</v>
      </c>
      <c r="D19" s="32">
        <f t="shared" si="0"/>
        <v>1748132.28</v>
      </c>
      <c r="E19" s="32">
        <v>622025.53</v>
      </c>
      <c r="F19" s="32">
        <v>622025.53</v>
      </c>
      <c r="G19" s="32">
        <f t="shared" si="1"/>
        <v>1126106.75</v>
      </c>
      <c r="H19" s="6">
        <v>2700</v>
      </c>
    </row>
    <row r="20" spans="1:8" x14ac:dyDescent="0.2">
      <c r="A20" s="11" t="s">
        <v>73</v>
      </c>
      <c r="B20" s="32">
        <v>0</v>
      </c>
      <c r="C20" s="32">
        <v>0</v>
      </c>
      <c r="D20" s="32">
        <f t="shared" si="0"/>
        <v>0</v>
      </c>
      <c r="E20" s="32">
        <v>0</v>
      </c>
      <c r="F20" s="32">
        <v>0</v>
      </c>
      <c r="G20" s="32">
        <f t="shared" si="1"/>
        <v>0</v>
      </c>
      <c r="H20" s="6">
        <v>2800</v>
      </c>
    </row>
    <row r="21" spans="1:8" x14ac:dyDescent="0.2">
      <c r="A21" s="11" t="s">
        <v>74</v>
      </c>
      <c r="B21" s="32">
        <v>4541545.17</v>
      </c>
      <c r="C21" s="32">
        <v>205995.35</v>
      </c>
      <c r="D21" s="32">
        <f t="shared" si="0"/>
        <v>4747540.5199999996</v>
      </c>
      <c r="E21" s="32">
        <v>728876.9</v>
      </c>
      <c r="F21" s="32">
        <v>728876.9</v>
      </c>
      <c r="G21" s="32">
        <f t="shared" si="1"/>
        <v>4018663.6199999996</v>
      </c>
      <c r="H21" s="6">
        <v>2900</v>
      </c>
    </row>
    <row r="22" spans="1:8" x14ac:dyDescent="0.2">
      <c r="A22" s="9" t="s">
        <v>58</v>
      </c>
      <c r="B22" s="33">
        <f>SUM(B23:B31)</f>
        <v>79068027.909999996</v>
      </c>
      <c r="C22" s="33">
        <f>SUM(C23:C31)</f>
        <v>11883509.859999999</v>
      </c>
      <c r="D22" s="33">
        <f t="shared" si="0"/>
        <v>90951537.769999996</v>
      </c>
      <c r="E22" s="33">
        <f>SUM(E23:E31)</f>
        <v>33712063.460000001</v>
      </c>
      <c r="F22" s="33">
        <f>SUM(F23:F31)</f>
        <v>33712063.460000001</v>
      </c>
      <c r="G22" s="33">
        <f t="shared" si="1"/>
        <v>57239474.309999995</v>
      </c>
      <c r="H22" s="10">
        <v>0</v>
      </c>
    </row>
    <row r="23" spans="1:8" x14ac:dyDescent="0.2">
      <c r="A23" s="11" t="s">
        <v>75</v>
      </c>
      <c r="B23" s="32">
        <v>42720524</v>
      </c>
      <c r="C23" s="32">
        <v>-170000</v>
      </c>
      <c r="D23" s="32">
        <f t="shared" si="0"/>
        <v>42550524</v>
      </c>
      <c r="E23" s="32">
        <v>18511748.050000001</v>
      </c>
      <c r="F23" s="32">
        <v>18511748.050000001</v>
      </c>
      <c r="G23" s="32">
        <f t="shared" si="1"/>
        <v>24038775.949999999</v>
      </c>
      <c r="H23" s="6">
        <v>3100</v>
      </c>
    </row>
    <row r="24" spans="1:8" x14ac:dyDescent="0.2">
      <c r="A24" s="11" t="s">
        <v>76</v>
      </c>
      <c r="B24" s="32">
        <v>1638314.17</v>
      </c>
      <c r="C24" s="32">
        <v>1976457.5</v>
      </c>
      <c r="D24" s="32">
        <f t="shared" si="0"/>
        <v>3614771.67</v>
      </c>
      <c r="E24" s="32">
        <v>1946018.68</v>
      </c>
      <c r="F24" s="32">
        <v>1946018.68</v>
      </c>
      <c r="G24" s="32">
        <f t="shared" si="1"/>
        <v>1668752.99</v>
      </c>
      <c r="H24" s="6">
        <v>3200</v>
      </c>
    </row>
    <row r="25" spans="1:8" x14ac:dyDescent="0.2">
      <c r="A25" s="11" t="s">
        <v>77</v>
      </c>
      <c r="B25" s="32">
        <v>9338460.6099999994</v>
      </c>
      <c r="C25" s="32">
        <v>4617052.3600000003</v>
      </c>
      <c r="D25" s="32">
        <f t="shared" si="0"/>
        <v>13955512.969999999</v>
      </c>
      <c r="E25" s="32">
        <v>2193053.7000000002</v>
      </c>
      <c r="F25" s="32">
        <v>2193053.7000000002</v>
      </c>
      <c r="G25" s="32">
        <f t="shared" si="1"/>
        <v>11762459.27</v>
      </c>
      <c r="H25" s="6">
        <v>3300</v>
      </c>
    </row>
    <row r="26" spans="1:8" x14ac:dyDescent="0.2">
      <c r="A26" s="11" t="s">
        <v>78</v>
      </c>
      <c r="B26" s="32">
        <v>2651000</v>
      </c>
      <c r="C26" s="32">
        <v>680000</v>
      </c>
      <c r="D26" s="32">
        <f t="shared" si="0"/>
        <v>3331000</v>
      </c>
      <c r="E26" s="32">
        <v>1936788.7</v>
      </c>
      <c r="F26" s="32">
        <v>1936788.7</v>
      </c>
      <c r="G26" s="32">
        <f t="shared" si="1"/>
        <v>1394211.3</v>
      </c>
      <c r="H26" s="6">
        <v>3400</v>
      </c>
    </row>
    <row r="27" spans="1:8" x14ac:dyDescent="0.2">
      <c r="A27" s="11" t="s">
        <v>79</v>
      </c>
      <c r="B27" s="32">
        <v>7454515.3300000001</v>
      </c>
      <c r="C27" s="32">
        <v>4280000</v>
      </c>
      <c r="D27" s="32">
        <f t="shared" si="0"/>
        <v>11734515.33</v>
      </c>
      <c r="E27" s="32">
        <v>3122873.06</v>
      </c>
      <c r="F27" s="32">
        <v>3122873.06</v>
      </c>
      <c r="G27" s="32">
        <f t="shared" si="1"/>
        <v>8611642.2699999996</v>
      </c>
      <c r="H27" s="6">
        <v>3500</v>
      </c>
    </row>
    <row r="28" spans="1:8" x14ac:dyDescent="0.2">
      <c r="A28" s="11" t="s">
        <v>126</v>
      </c>
      <c r="B28" s="32">
        <v>609999.99</v>
      </c>
      <c r="C28" s="32">
        <v>0</v>
      </c>
      <c r="D28" s="32">
        <f t="shared" si="0"/>
        <v>609999.99</v>
      </c>
      <c r="E28" s="32">
        <v>101795.69</v>
      </c>
      <c r="F28" s="32">
        <v>101795.69</v>
      </c>
      <c r="G28" s="32">
        <f t="shared" si="1"/>
        <v>508204.3</v>
      </c>
      <c r="H28" s="6">
        <v>3600</v>
      </c>
    </row>
    <row r="29" spans="1:8" x14ac:dyDescent="0.2">
      <c r="A29" s="11" t="s">
        <v>80</v>
      </c>
      <c r="B29" s="32">
        <v>192726.87</v>
      </c>
      <c r="C29" s="32">
        <v>0</v>
      </c>
      <c r="D29" s="32">
        <f t="shared" si="0"/>
        <v>192726.87</v>
      </c>
      <c r="E29" s="32">
        <v>4723.6400000000003</v>
      </c>
      <c r="F29" s="32">
        <v>4723.6400000000003</v>
      </c>
      <c r="G29" s="32">
        <f t="shared" si="1"/>
        <v>188003.22999999998</v>
      </c>
      <c r="H29" s="6">
        <v>3700</v>
      </c>
    </row>
    <row r="30" spans="1:8" x14ac:dyDescent="0.2">
      <c r="A30" s="11" t="s">
        <v>81</v>
      </c>
      <c r="B30" s="32">
        <v>806306.94</v>
      </c>
      <c r="C30" s="32">
        <v>500000</v>
      </c>
      <c r="D30" s="32">
        <f t="shared" si="0"/>
        <v>1306306.94</v>
      </c>
      <c r="E30" s="32">
        <v>461573.97</v>
      </c>
      <c r="F30" s="32">
        <v>461573.97</v>
      </c>
      <c r="G30" s="32">
        <f t="shared" si="1"/>
        <v>844732.97</v>
      </c>
      <c r="H30" s="6">
        <v>3800</v>
      </c>
    </row>
    <row r="31" spans="1:8" x14ac:dyDescent="0.2">
      <c r="A31" s="11" t="s">
        <v>18</v>
      </c>
      <c r="B31" s="32">
        <v>13656180</v>
      </c>
      <c r="C31" s="32">
        <v>0</v>
      </c>
      <c r="D31" s="32">
        <f t="shared" si="0"/>
        <v>13656180</v>
      </c>
      <c r="E31" s="32">
        <v>5433487.9699999997</v>
      </c>
      <c r="F31" s="32">
        <v>5433487.9699999997</v>
      </c>
      <c r="G31" s="32">
        <f t="shared" si="1"/>
        <v>8222692.0300000003</v>
      </c>
      <c r="H31" s="6">
        <v>3900</v>
      </c>
    </row>
    <row r="32" spans="1:8" x14ac:dyDescent="0.2">
      <c r="A32" s="9" t="s">
        <v>118</v>
      </c>
      <c r="B32" s="33">
        <f>SUM(B33:B41)</f>
        <v>1000000</v>
      </c>
      <c r="C32" s="33">
        <f>SUM(C33:C41)</f>
        <v>0</v>
      </c>
      <c r="D32" s="33">
        <f t="shared" si="0"/>
        <v>1000000</v>
      </c>
      <c r="E32" s="33">
        <f>SUM(E33:E41)</f>
        <v>0</v>
      </c>
      <c r="F32" s="33">
        <f>SUM(F33:F41)</f>
        <v>0</v>
      </c>
      <c r="G32" s="33">
        <f t="shared" si="1"/>
        <v>1000000</v>
      </c>
      <c r="H32" s="10">
        <v>0</v>
      </c>
    </row>
    <row r="33" spans="1:8" x14ac:dyDescent="0.2">
      <c r="A33" s="11" t="s">
        <v>82</v>
      </c>
      <c r="B33" s="32">
        <v>500000</v>
      </c>
      <c r="C33" s="32">
        <v>0</v>
      </c>
      <c r="D33" s="32">
        <f t="shared" si="0"/>
        <v>500000</v>
      </c>
      <c r="E33" s="32">
        <v>0</v>
      </c>
      <c r="F33" s="32">
        <v>0</v>
      </c>
      <c r="G33" s="32">
        <f t="shared" si="1"/>
        <v>500000</v>
      </c>
      <c r="H33" s="6">
        <v>4100</v>
      </c>
    </row>
    <row r="34" spans="1:8" x14ac:dyDescent="0.2">
      <c r="A34" s="11" t="s">
        <v>83</v>
      </c>
      <c r="B34" s="32">
        <v>0</v>
      </c>
      <c r="C34" s="32">
        <v>0</v>
      </c>
      <c r="D34" s="32">
        <f t="shared" si="0"/>
        <v>0</v>
      </c>
      <c r="E34" s="32">
        <v>0</v>
      </c>
      <c r="F34" s="32">
        <v>0</v>
      </c>
      <c r="G34" s="32">
        <f t="shared" si="1"/>
        <v>0</v>
      </c>
      <c r="H34" s="6">
        <v>4200</v>
      </c>
    </row>
    <row r="35" spans="1:8" x14ac:dyDescent="0.2">
      <c r="A35" s="11" t="s">
        <v>84</v>
      </c>
      <c r="B35" s="32">
        <v>0</v>
      </c>
      <c r="C35" s="32">
        <v>0</v>
      </c>
      <c r="D35" s="32">
        <f t="shared" si="0"/>
        <v>0</v>
      </c>
      <c r="E35" s="32">
        <v>0</v>
      </c>
      <c r="F35" s="32">
        <v>0</v>
      </c>
      <c r="G35" s="32">
        <f t="shared" si="1"/>
        <v>0</v>
      </c>
      <c r="H35" s="6">
        <v>4300</v>
      </c>
    </row>
    <row r="36" spans="1:8" x14ac:dyDescent="0.2">
      <c r="A36" s="11" t="s">
        <v>85</v>
      </c>
      <c r="B36" s="32">
        <v>500000</v>
      </c>
      <c r="C36" s="32">
        <v>0</v>
      </c>
      <c r="D36" s="32">
        <f t="shared" si="0"/>
        <v>500000</v>
      </c>
      <c r="E36" s="32">
        <v>0</v>
      </c>
      <c r="F36" s="32">
        <v>0</v>
      </c>
      <c r="G36" s="32">
        <f t="shared" si="1"/>
        <v>500000</v>
      </c>
      <c r="H36" s="6">
        <v>4400</v>
      </c>
    </row>
    <row r="37" spans="1:8" x14ac:dyDescent="0.2">
      <c r="A37" s="11" t="s">
        <v>39</v>
      </c>
      <c r="B37" s="32">
        <v>0</v>
      </c>
      <c r="C37" s="32">
        <v>0</v>
      </c>
      <c r="D37" s="32">
        <f t="shared" si="0"/>
        <v>0</v>
      </c>
      <c r="E37" s="32">
        <v>0</v>
      </c>
      <c r="F37" s="32">
        <v>0</v>
      </c>
      <c r="G37" s="32">
        <f t="shared" si="1"/>
        <v>0</v>
      </c>
      <c r="H37" s="6">
        <v>4500</v>
      </c>
    </row>
    <row r="38" spans="1:8" x14ac:dyDescent="0.2">
      <c r="A38" s="11" t="s">
        <v>86</v>
      </c>
      <c r="B38" s="32">
        <v>0</v>
      </c>
      <c r="C38" s="32">
        <v>0</v>
      </c>
      <c r="D38" s="32">
        <f t="shared" si="0"/>
        <v>0</v>
      </c>
      <c r="E38" s="32">
        <v>0</v>
      </c>
      <c r="F38" s="32">
        <v>0</v>
      </c>
      <c r="G38" s="32">
        <f t="shared" si="1"/>
        <v>0</v>
      </c>
      <c r="H38" s="6">
        <v>4600</v>
      </c>
    </row>
    <row r="39" spans="1:8" x14ac:dyDescent="0.2">
      <c r="A39" s="11" t="s">
        <v>87</v>
      </c>
      <c r="B39" s="32">
        <v>0</v>
      </c>
      <c r="C39" s="32">
        <v>0</v>
      </c>
      <c r="D39" s="32">
        <f t="shared" si="0"/>
        <v>0</v>
      </c>
      <c r="E39" s="32">
        <v>0</v>
      </c>
      <c r="F39" s="32">
        <v>0</v>
      </c>
      <c r="G39" s="32">
        <f t="shared" si="1"/>
        <v>0</v>
      </c>
      <c r="H39" s="6">
        <v>4700</v>
      </c>
    </row>
    <row r="40" spans="1:8" x14ac:dyDescent="0.2">
      <c r="A40" s="11" t="s">
        <v>35</v>
      </c>
      <c r="B40" s="32">
        <v>0</v>
      </c>
      <c r="C40" s="32">
        <v>0</v>
      </c>
      <c r="D40" s="32">
        <f t="shared" si="0"/>
        <v>0</v>
      </c>
      <c r="E40" s="32">
        <v>0</v>
      </c>
      <c r="F40" s="32">
        <v>0</v>
      </c>
      <c r="G40" s="32">
        <f t="shared" si="1"/>
        <v>0</v>
      </c>
      <c r="H40" s="6">
        <v>4800</v>
      </c>
    </row>
    <row r="41" spans="1:8" x14ac:dyDescent="0.2">
      <c r="A41" s="11" t="s">
        <v>88</v>
      </c>
      <c r="B41" s="32">
        <v>0</v>
      </c>
      <c r="C41" s="32">
        <v>0</v>
      </c>
      <c r="D41" s="32">
        <f t="shared" si="0"/>
        <v>0</v>
      </c>
      <c r="E41" s="32">
        <v>0</v>
      </c>
      <c r="F41" s="32">
        <v>0</v>
      </c>
      <c r="G41" s="32">
        <f t="shared" si="1"/>
        <v>0</v>
      </c>
      <c r="H41" s="6">
        <v>4900</v>
      </c>
    </row>
    <row r="42" spans="1:8" x14ac:dyDescent="0.2">
      <c r="A42" s="9" t="s">
        <v>119</v>
      </c>
      <c r="B42" s="33">
        <f>SUM(B43:B51)</f>
        <v>11351877.32</v>
      </c>
      <c r="C42" s="33">
        <f>SUM(C43:C51)</f>
        <v>4711634.3900000006</v>
      </c>
      <c r="D42" s="33">
        <f t="shared" si="0"/>
        <v>16063511.710000001</v>
      </c>
      <c r="E42" s="33">
        <f>SUM(E43:E51)</f>
        <v>1645771.8399999999</v>
      </c>
      <c r="F42" s="33">
        <f>SUM(F43:F51)</f>
        <v>1645771.8399999999</v>
      </c>
      <c r="G42" s="33">
        <f t="shared" si="1"/>
        <v>14417739.870000001</v>
      </c>
      <c r="H42" s="10">
        <v>0</v>
      </c>
    </row>
    <row r="43" spans="1:8" x14ac:dyDescent="0.2">
      <c r="A43" s="3" t="s">
        <v>89</v>
      </c>
      <c r="B43" s="32">
        <v>769923.22</v>
      </c>
      <c r="C43" s="32">
        <v>746988.74</v>
      </c>
      <c r="D43" s="32">
        <f t="shared" si="0"/>
        <v>1516911.96</v>
      </c>
      <c r="E43" s="32">
        <v>734848.02</v>
      </c>
      <c r="F43" s="32">
        <v>734848.02</v>
      </c>
      <c r="G43" s="32">
        <f t="shared" si="1"/>
        <v>782063.94</v>
      </c>
      <c r="H43" s="6">
        <v>5100</v>
      </c>
    </row>
    <row r="44" spans="1:8" x14ac:dyDescent="0.2">
      <c r="A44" s="11" t="s">
        <v>90</v>
      </c>
      <c r="B44" s="32">
        <v>0</v>
      </c>
      <c r="C44" s="32">
        <v>0</v>
      </c>
      <c r="D44" s="32">
        <f t="shared" si="0"/>
        <v>0</v>
      </c>
      <c r="E44" s="32">
        <v>0</v>
      </c>
      <c r="F44" s="32">
        <v>0</v>
      </c>
      <c r="G44" s="32">
        <f t="shared" si="1"/>
        <v>0</v>
      </c>
      <c r="H44" s="6">
        <v>5200</v>
      </c>
    </row>
    <row r="45" spans="1:8" x14ac:dyDescent="0.2">
      <c r="A45" s="11" t="s">
        <v>91</v>
      </c>
      <c r="B45" s="32">
        <v>114000</v>
      </c>
      <c r="C45" s="32">
        <v>177890</v>
      </c>
      <c r="D45" s="32">
        <f t="shared" si="0"/>
        <v>291890</v>
      </c>
      <c r="E45" s="32">
        <v>273057.88</v>
      </c>
      <c r="F45" s="32">
        <v>273057.88</v>
      </c>
      <c r="G45" s="32">
        <f t="shared" si="1"/>
        <v>18832.119999999995</v>
      </c>
      <c r="H45" s="6">
        <v>5300</v>
      </c>
    </row>
    <row r="46" spans="1:8" x14ac:dyDescent="0.2">
      <c r="A46" s="11" t="s">
        <v>92</v>
      </c>
      <c r="B46" s="32">
        <v>6020000</v>
      </c>
      <c r="C46" s="32">
        <v>-391560.65</v>
      </c>
      <c r="D46" s="32">
        <f t="shared" si="0"/>
        <v>5628439.3499999996</v>
      </c>
      <c r="E46" s="32">
        <v>0</v>
      </c>
      <c r="F46" s="32">
        <v>0</v>
      </c>
      <c r="G46" s="32">
        <f t="shared" si="1"/>
        <v>5628439.3499999996</v>
      </c>
      <c r="H46" s="6">
        <v>5400</v>
      </c>
    </row>
    <row r="47" spans="1:8" x14ac:dyDescent="0.2">
      <c r="A47" s="11" t="s">
        <v>93</v>
      </c>
      <c r="B47" s="32">
        <v>0</v>
      </c>
      <c r="C47" s="32">
        <v>0</v>
      </c>
      <c r="D47" s="32">
        <f t="shared" si="0"/>
        <v>0</v>
      </c>
      <c r="E47" s="32">
        <v>0</v>
      </c>
      <c r="F47" s="32">
        <v>0</v>
      </c>
      <c r="G47" s="32">
        <f t="shared" si="1"/>
        <v>0</v>
      </c>
      <c r="H47" s="6">
        <v>5500</v>
      </c>
    </row>
    <row r="48" spans="1:8" x14ac:dyDescent="0.2">
      <c r="A48" s="11" t="s">
        <v>94</v>
      </c>
      <c r="B48" s="32">
        <v>4307954.0999999996</v>
      </c>
      <c r="C48" s="32">
        <v>1178316.3</v>
      </c>
      <c r="D48" s="32">
        <f t="shared" si="0"/>
        <v>5486270.3999999994</v>
      </c>
      <c r="E48" s="32">
        <v>629207.93999999994</v>
      </c>
      <c r="F48" s="32">
        <v>629207.93999999994</v>
      </c>
      <c r="G48" s="32">
        <f t="shared" si="1"/>
        <v>4857062.459999999</v>
      </c>
      <c r="H48" s="6">
        <v>5600</v>
      </c>
    </row>
    <row r="49" spans="1:8" x14ac:dyDescent="0.2">
      <c r="A49" s="11" t="s">
        <v>95</v>
      </c>
      <c r="B49" s="32">
        <v>0</v>
      </c>
      <c r="C49" s="32">
        <v>0</v>
      </c>
      <c r="D49" s="32">
        <f t="shared" si="0"/>
        <v>0</v>
      </c>
      <c r="E49" s="32">
        <v>0</v>
      </c>
      <c r="F49" s="32">
        <v>0</v>
      </c>
      <c r="G49" s="32">
        <f t="shared" si="1"/>
        <v>0</v>
      </c>
      <c r="H49" s="6">
        <v>5700</v>
      </c>
    </row>
    <row r="50" spans="1:8" x14ac:dyDescent="0.2">
      <c r="A50" s="11" t="s">
        <v>96</v>
      </c>
      <c r="B50" s="32">
        <v>0</v>
      </c>
      <c r="C50" s="32">
        <v>0</v>
      </c>
      <c r="D50" s="32">
        <f t="shared" si="0"/>
        <v>0</v>
      </c>
      <c r="E50" s="32">
        <v>0</v>
      </c>
      <c r="F50" s="32">
        <v>0</v>
      </c>
      <c r="G50" s="32">
        <f t="shared" si="1"/>
        <v>0</v>
      </c>
      <c r="H50" s="6">
        <v>5800</v>
      </c>
    </row>
    <row r="51" spans="1:8" x14ac:dyDescent="0.2">
      <c r="A51" s="11" t="s">
        <v>97</v>
      </c>
      <c r="B51" s="32">
        <v>140000</v>
      </c>
      <c r="C51" s="32">
        <v>3000000</v>
      </c>
      <c r="D51" s="32">
        <f t="shared" si="0"/>
        <v>3140000</v>
      </c>
      <c r="E51" s="32">
        <v>8658</v>
      </c>
      <c r="F51" s="32">
        <v>8658</v>
      </c>
      <c r="G51" s="32">
        <f t="shared" si="1"/>
        <v>3131342</v>
      </c>
      <c r="H51" s="6">
        <v>5900</v>
      </c>
    </row>
    <row r="52" spans="1:8" x14ac:dyDescent="0.2">
      <c r="A52" s="9" t="s">
        <v>59</v>
      </c>
      <c r="B52" s="33">
        <f>SUM(B53:B55)</f>
        <v>10555726.27</v>
      </c>
      <c r="C52" s="33">
        <f>SUM(C53:C55)</f>
        <v>77093924.010000005</v>
      </c>
      <c r="D52" s="33">
        <f t="shared" si="0"/>
        <v>87649650.280000001</v>
      </c>
      <c r="E52" s="33">
        <f>SUM(E53:E55)</f>
        <v>18370649.599999998</v>
      </c>
      <c r="F52" s="33">
        <f>SUM(F53:F55)</f>
        <v>18370649.599999998</v>
      </c>
      <c r="G52" s="33">
        <f t="shared" si="1"/>
        <v>69279000.680000007</v>
      </c>
      <c r="H52" s="10">
        <v>0</v>
      </c>
    </row>
    <row r="53" spans="1:8" x14ac:dyDescent="0.2">
      <c r="A53" s="11" t="s">
        <v>98</v>
      </c>
      <c r="B53" s="32">
        <v>9855726.2699999996</v>
      </c>
      <c r="C53" s="32">
        <v>75263367.579999998</v>
      </c>
      <c r="D53" s="32">
        <f t="shared" si="0"/>
        <v>85119093.849999994</v>
      </c>
      <c r="E53" s="32">
        <v>17340757.899999999</v>
      </c>
      <c r="F53" s="32">
        <v>17340757.899999999</v>
      </c>
      <c r="G53" s="32">
        <f t="shared" si="1"/>
        <v>67778335.949999988</v>
      </c>
      <c r="H53" s="6">
        <v>6100</v>
      </c>
    </row>
    <row r="54" spans="1:8" x14ac:dyDescent="0.2">
      <c r="A54" s="11" t="s">
        <v>99</v>
      </c>
      <c r="B54" s="32">
        <v>0</v>
      </c>
      <c r="C54" s="32">
        <v>0</v>
      </c>
      <c r="D54" s="32">
        <f t="shared" si="0"/>
        <v>0</v>
      </c>
      <c r="E54" s="32">
        <v>0</v>
      </c>
      <c r="F54" s="32">
        <v>0</v>
      </c>
      <c r="G54" s="32">
        <f t="shared" si="1"/>
        <v>0</v>
      </c>
      <c r="H54" s="6">
        <v>6200</v>
      </c>
    </row>
    <row r="55" spans="1:8" x14ac:dyDescent="0.2">
      <c r="A55" s="11" t="s">
        <v>100</v>
      </c>
      <c r="B55" s="32">
        <v>700000</v>
      </c>
      <c r="C55" s="32">
        <v>1830556.43</v>
      </c>
      <c r="D55" s="32">
        <f t="shared" si="0"/>
        <v>2530556.4299999997</v>
      </c>
      <c r="E55" s="32">
        <v>1029891.7</v>
      </c>
      <c r="F55" s="32">
        <v>1029891.7</v>
      </c>
      <c r="G55" s="32">
        <f t="shared" si="1"/>
        <v>1500664.7299999997</v>
      </c>
      <c r="H55" s="6">
        <v>6300</v>
      </c>
    </row>
    <row r="56" spans="1:8" x14ac:dyDescent="0.2">
      <c r="A56" s="9" t="s">
        <v>120</v>
      </c>
      <c r="B56" s="33">
        <f>SUM(B57:B63)</f>
        <v>0</v>
      </c>
      <c r="C56" s="33">
        <f>SUM(C57:C63)</f>
        <v>0</v>
      </c>
      <c r="D56" s="33">
        <f t="shared" si="0"/>
        <v>0</v>
      </c>
      <c r="E56" s="33">
        <f>SUM(E57:E63)</f>
        <v>0</v>
      </c>
      <c r="F56" s="33">
        <f>SUM(F57:F63)</f>
        <v>0</v>
      </c>
      <c r="G56" s="33">
        <f t="shared" si="1"/>
        <v>0</v>
      </c>
      <c r="H56" s="10">
        <v>0</v>
      </c>
    </row>
    <row r="57" spans="1:8" x14ac:dyDescent="0.2">
      <c r="A57" s="11" t="s">
        <v>127</v>
      </c>
      <c r="B57" s="32">
        <v>0</v>
      </c>
      <c r="C57" s="32">
        <v>0</v>
      </c>
      <c r="D57" s="32">
        <f t="shared" si="0"/>
        <v>0</v>
      </c>
      <c r="E57" s="32">
        <v>0</v>
      </c>
      <c r="F57" s="32">
        <v>0</v>
      </c>
      <c r="G57" s="32">
        <f t="shared" si="1"/>
        <v>0</v>
      </c>
      <c r="H57" s="6">
        <v>7100</v>
      </c>
    </row>
    <row r="58" spans="1:8" x14ac:dyDescent="0.2">
      <c r="A58" s="11" t="s">
        <v>101</v>
      </c>
      <c r="B58" s="32">
        <v>0</v>
      </c>
      <c r="C58" s="32">
        <v>0</v>
      </c>
      <c r="D58" s="32">
        <f t="shared" si="0"/>
        <v>0</v>
      </c>
      <c r="E58" s="32">
        <v>0</v>
      </c>
      <c r="F58" s="32">
        <v>0</v>
      </c>
      <c r="G58" s="32">
        <f t="shared" si="1"/>
        <v>0</v>
      </c>
      <c r="H58" s="6">
        <v>7200</v>
      </c>
    </row>
    <row r="59" spans="1:8" x14ac:dyDescent="0.2">
      <c r="A59" s="11" t="s">
        <v>102</v>
      </c>
      <c r="B59" s="32">
        <v>0</v>
      </c>
      <c r="C59" s="32">
        <v>0</v>
      </c>
      <c r="D59" s="32">
        <f t="shared" si="0"/>
        <v>0</v>
      </c>
      <c r="E59" s="32">
        <v>0</v>
      </c>
      <c r="F59" s="32">
        <v>0</v>
      </c>
      <c r="G59" s="32">
        <f t="shared" si="1"/>
        <v>0</v>
      </c>
      <c r="H59" s="6">
        <v>7300</v>
      </c>
    </row>
    <row r="60" spans="1:8" x14ac:dyDescent="0.2">
      <c r="A60" s="11" t="s">
        <v>103</v>
      </c>
      <c r="B60" s="32">
        <v>0</v>
      </c>
      <c r="C60" s="32">
        <v>0</v>
      </c>
      <c r="D60" s="32">
        <f t="shared" si="0"/>
        <v>0</v>
      </c>
      <c r="E60" s="32">
        <v>0</v>
      </c>
      <c r="F60" s="32">
        <v>0</v>
      </c>
      <c r="G60" s="32">
        <f t="shared" si="1"/>
        <v>0</v>
      </c>
      <c r="H60" s="6">
        <v>7400</v>
      </c>
    </row>
    <row r="61" spans="1:8" x14ac:dyDescent="0.2">
      <c r="A61" s="11" t="s">
        <v>104</v>
      </c>
      <c r="B61" s="32">
        <v>0</v>
      </c>
      <c r="C61" s="32">
        <v>0</v>
      </c>
      <c r="D61" s="32">
        <f t="shared" si="0"/>
        <v>0</v>
      </c>
      <c r="E61" s="32">
        <v>0</v>
      </c>
      <c r="F61" s="32">
        <v>0</v>
      </c>
      <c r="G61" s="32">
        <f t="shared" si="1"/>
        <v>0</v>
      </c>
      <c r="H61" s="6">
        <v>7500</v>
      </c>
    </row>
    <row r="62" spans="1:8" x14ac:dyDescent="0.2">
      <c r="A62" s="11" t="s">
        <v>105</v>
      </c>
      <c r="B62" s="32">
        <v>0</v>
      </c>
      <c r="C62" s="32">
        <v>0</v>
      </c>
      <c r="D62" s="32">
        <f t="shared" si="0"/>
        <v>0</v>
      </c>
      <c r="E62" s="32">
        <v>0</v>
      </c>
      <c r="F62" s="32">
        <v>0</v>
      </c>
      <c r="G62" s="32">
        <f t="shared" si="1"/>
        <v>0</v>
      </c>
      <c r="H62" s="6">
        <v>7600</v>
      </c>
    </row>
    <row r="63" spans="1:8" x14ac:dyDescent="0.2">
      <c r="A63" s="11" t="s">
        <v>106</v>
      </c>
      <c r="B63" s="32">
        <v>0</v>
      </c>
      <c r="C63" s="32">
        <v>0</v>
      </c>
      <c r="D63" s="32">
        <f t="shared" si="0"/>
        <v>0</v>
      </c>
      <c r="E63" s="32">
        <v>0</v>
      </c>
      <c r="F63" s="32">
        <v>0</v>
      </c>
      <c r="G63" s="32">
        <f t="shared" si="1"/>
        <v>0</v>
      </c>
      <c r="H63" s="6">
        <v>7900</v>
      </c>
    </row>
    <row r="64" spans="1:8" x14ac:dyDescent="0.2">
      <c r="A64" s="9" t="s">
        <v>121</v>
      </c>
      <c r="B64" s="33">
        <f>SUM(B65:B67)</f>
        <v>0</v>
      </c>
      <c r="C64" s="33">
        <f>SUM(C65:C67)</f>
        <v>0</v>
      </c>
      <c r="D64" s="33">
        <f t="shared" si="0"/>
        <v>0</v>
      </c>
      <c r="E64" s="33">
        <f>SUM(E65:E67)</f>
        <v>0</v>
      </c>
      <c r="F64" s="33">
        <f>SUM(F65:F67)</f>
        <v>0</v>
      </c>
      <c r="G64" s="33">
        <f t="shared" si="1"/>
        <v>0</v>
      </c>
      <c r="H64" s="10">
        <v>0</v>
      </c>
    </row>
    <row r="65" spans="1:8" x14ac:dyDescent="0.2">
      <c r="A65" s="11" t="s">
        <v>36</v>
      </c>
      <c r="B65" s="32">
        <v>0</v>
      </c>
      <c r="C65" s="32">
        <v>0</v>
      </c>
      <c r="D65" s="32">
        <f t="shared" si="0"/>
        <v>0</v>
      </c>
      <c r="E65" s="32">
        <v>0</v>
      </c>
      <c r="F65" s="32">
        <v>0</v>
      </c>
      <c r="G65" s="32">
        <f t="shared" si="1"/>
        <v>0</v>
      </c>
      <c r="H65" s="6">
        <v>8100</v>
      </c>
    </row>
    <row r="66" spans="1:8" x14ac:dyDescent="0.2">
      <c r="A66" s="11" t="s">
        <v>37</v>
      </c>
      <c r="B66" s="32">
        <v>0</v>
      </c>
      <c r="C66" s="32">
        <v>0</v>
      </c>
      <c r="D66" s="32">
        <f t="shared" si="0"/>
        <v>0</v>
      </c>
      <c r="E66" s="32">
        <v>0</v>
      </c>
      <c r="F66" s="32">
        <v>0</v>
      </c>
      <c r="G66" s="32">
        <f t="shared" si="1"/>
        <v>0</v>
      </c>
      <c r="H66" s="6">
        <v>8300</v>
      </c>
    </row>
    <row r="67" spans="1:8" x14ac:dyDescent="0.2">
      <c r="A67" s="11" t="s">
        <v>38</v>
      </c>
      <c r="B67" s="32">
        <v>0</v>
      </c>
      <c r="C67" s="32">
        <v>0</v>
      </c>
      <c r="D67" s="32">
        <f t="shared" si="0"/>
        <v>0</v>
      </c>
      <c r="E67" s="32">
        <v>0</v>
      </c>
      <c r="F67" s="32">
        <v>0</v>
      </c>
      <c r="G67" s="32">
        <f t="shared" si="1"/>
        <v>0</v>
      </c>
      <c r="H67" s="6">
        <v>8500</v>
      </c>
    </row>
    <row r="68" spans="1:8" x14ac:dyDescent="0.2">
      <c r="A68" s="9" t="s">
        <v>60</v>
      </c>
      <c r="B68" s="33">
        <f>SUM(B69:B75)</f>
        <v>0</v>
      </c>
      <c r="C68" s="33">
        <f>SUM(C69:C75)</f>
        <v>0</v>
      </c>
      <c r="D68" s="33">
        <f t="shared" si="0"/>
        <v>0</v>
      </c>
      <c r="E68" s="33">
        <f>SUM(E69:E75)</f>
        <v>0</v>
      </c>
      <c r="F68" s="33">
        <f>SUM(F69:F75)</f>
        <v>0</v>
      </c>
      <c r="G68" s="33">
        <f t="shared" si="1"/>
        <v>0</v>
      </c>
      <c r="H68" s="10">
        <v>0</v>
      </c>
    </row>
    <row r="69" spans="1:8" x14ac:dyDescent="0.2">
      <c r="A69" s="11" t="s">
        <v>107</v>
      </c>
      <c r="B69" s="32">
        <v>0</v>
      </c>
      <c r="C69" s="32">
        <v>0</v>
      </c>
      <c r="D69" s="32">
        <f t="shared" ref="D69:D75" si="2">B69+C69</f>
        <v>0</v>
      </c>
      <c r="E69" s="32">
        <v>0</v>
      </c>
      <c r="F69" s="32">
        <v>0</v>
      </c>
      <c r="G69" s="32">
        <f t="shared" ref="G69:G75" si="3">D69-E69</f>
        <v>0</v>
      </c>
      <c r="H69" s="6">
        <v>9100</v>
      </c>
    </row>
    <row r="70" spans="1:8" x14ac:dyDescent="0.2">
      <c r="A70" s="11" t="s">
        <v>108</v>
      </c>
      <c r="B70" s="32">
        <v>0</v>
      </c>
      <c r="C70" s="32">
        <v>0</v>
      </c>
      <c r="D70" s="32">
        <f t="shared" si="2"/>
        <v>0</v>
      </c>
      <c r="E70" s="32">
        <v>0</v>
      </c>
      <c r="F70" s="32">
        <v>0</v>
      </c>
      <c r="G70" s="32">
        <f t="shared" si="3"/>
        <v>0</v>
      </c>
      <c r="H70" s="6">
        <v>9200</v>
      </c>
    </row>
    <row r="71" spans="1:8" x14ac:dyDescent="0.2">
      <c r="A71" s="11" t="s">
        <v>109</v>
      </c>
      <c r="B71" s="32">
        <v>0</v>
      </c>
      <c r="C71" s="32">
        <v>0</v>
      </c>
      <c r="D71" s="32">
        <f t="shared" si="2"/>
        <v>0</v>
      </c>
      <c r="E71" s="32">
        <v>0</v>
      </c>
      <c r="F71" s="32">
        <v>0</v>
      </c>
      <c r="G71" s="32">
        <f t="shared" si="3"/>
        <v>0</v>
      </c>
      <c r="H71" s="6">
        <v>9300</v>
      </c>
    </row>
    <row r="72" spans="1:8" x14ac:dyDescent="0.2">
      <c r="A72" s="11" t="s">
        <v>110</v>
      </c>
      <c r="B72" s="32">
        <v>0</v>
      </c>
      <c r="C72" s="32">
        <v>0</v>
      </c>
      <c r="D72" s="32">
        <f t="shared" si="2"/>
        <v>0</v>
      </c>
      <c r="E72" s="32">
        <v>0</v>
      </c>
      <c r="F72" s="32">
        <v>0</v>
      </c>
      <c r="G72" s="32">
        <f t="shared" si="3"/>
        <v>0</v>
      </c>
      <c r="H72" s="6">
        <v>9400</v>
      </c>
    </row>
    <row r="73" spans="1:8" x14ac:dyDescent="0.2">
      <c r="A73" s="11" t="s">
        <v>111</v>
      </c>
      <c r="B73" s="32">
        <v>0</v>
      </c>
      <c r="C73" s="32">
        <v>0</v>
      </c>
      <c r="D73" s="32">
        <f t="shared" si="2"/>
        <v>0</v>
      </c>
      <c r="E73" s="32">
        <v>0</v>
      </c>
      <c r="F73" s="32">
        <v>0</v>
      </c>
      <c r="G73" s="32">
        <f t="shared" si="3"/>
        <v>0</v>
      </c>
      <c r="H73" s="6">
        <v>9500</v>
      </c>
    </row>
    <row r="74" spans="1:8" x14ac:dyDescent="0.2">
      <c r="A74" s="11" t="s">
        <v>112</v>
      </c>
      <c r="B74" s="32">
        <v>0</v>
      </c>
      <c r="C74" s="32">
        <v>0</v>
      </c>
      <c r="D74" s="32">
        <f t="shared" si="2"/>
        <v>0</v>
      </c>
      <c r="E74" s="32">
        <v>0</v>
      </c>
      <c r="F74" s="32">
        <v>0</v>
      </c>
      <c r="G74" s="32">
        <f t="shared" si="3"/>
        <v>0</v>
      </c>
      <c r="H74" s="6">
        <v>9600</v>
      </c>
    </row>
    <row r="75" spans="1:8" x14ac:dyDescent="0.2">
      <c r="A75" s="12" t="s">
        <v>113</v>
      </c>
      <c r="B75" s="34">
        <v>0</v>
      </c>
      <c r="C75" s="34">
        <v>0</v>
      </c>
      <c r="D75" s="34">
        <f t="shared" si="2"/>
        <v>0</v>
      </c>
      <c r="E75" s="34">
        <v>0</v>
      </c>
      <c r="F75" s="34">
        <v>0</v>
      </c>
      <c r="G75" s="34">
        <f t="shared" si="3"/>
        <v>0</v>
      </c>
      <c r="H75" s="6">
        <v>9900</v>
      </c>
    </row>
    <row r="76" spans="1:8" x14ac:dyDescent="0.2">
      <c r="A76" s="7" t="s">
        <v>122</v>
      </c>
      <c r="B76" s="35">
        <f t="shared" ref="B76:G76" si="4">SUM(B4+B12+B22+B32+B42+B52+B56+B64+B68)</f>
        <v>215087807.53999999</v>
      </c>
      <c r="C76" s="35">
        <f t="shared" si="4"/>
        <v>98317282.810000002</v>
      </c>
      <c r="D76" s="35">
        <f t="shared" si="4"/>
        <v>313405090.35000002</v>
      </c>
      <c r="E76" s="35">
        <f t="shared" si="4"/>
        <v>101715605</v>
      </c>
      <c r="F76" s="35">
        <f t="shared" si="4"/>
        <v>101715605</v>
      </c>
      <c r="G76" s="35">
        <f t="shared" si="4"/>
        <v>211689485.34999999</v>
      </c>
    </row>
    <row r="78" spans="1:8" ht="12" x14ac:dyDescent="0.2">
      <c r="A78" s="52" t="s">
        <v>115</v>
      </c>
      <c r="B78" s="52"/>
      <c r="C78" s="52"/>
      <c r="D78" s="52"/>
      <c r="E78" s="52"/>
      <c r="F78" s="52"/>
      <c r="G78" s="52"/>
    </row>
    <row r="79" spans="1:8" ht="12" x14ac:dyDescent="0.2">
      <c r="A79" s="36"/>
      <c r="B79" s="36"/>
      <c r="C79" s="36"/>
      <c r="D79" s="36"/>
      <c r="E79" s="36"/>
      <c r="F79" s="36"/>
      <c r="G79" s="36"/>
    </row>
    <row r="80" spans="1:8" ht="12" x14ac:dyDescent="0.2">
      <c r="A80" s="36"/>
      <c r="B80" s="36"/>
      <c r="C80" s="36"/>
      <c r="D80" s="36"/>
      <c r="E80" s="36"/>
      <c r="F80" s="36"/>
      <c r="G80" s="36"/>
    </row>
    <row r="81" spans="1:7" ht="12" x14ac:dyDescent="0.2">
      <c r="A81" s="37" t="s">
        <v>142</v>
      </c>
      <c r="B81" s="38"/>
      <c r="C81" s="39"/>
      <c r="D81" s="39"/>
      <c r="E81" s="53" t="s">
        <v>142</v>
      </c>
      <c r="F81" s="53"/>
      <c r="G81" s="53"/>
    </row>
    <row r="82" spans="1:7" ht="12" x14ac:dyDescent="0.2">
      <c r="A82" s="40" t="s">
        <v>143</v>
      </c>
      <c r="B82" s="38"/>
      <c r="C82" s="39"/>
      <c r="D82" s="39"/>
      <c r="E82" s="50" t="s">
        <v>144</v>
      </c>
      <c r="F82" s="50"/>
      <c r="G82" s="50"/>
    </row>
    <row r="83" spans="1:7" ht="12" x14ac:dyDescent="0.2">
      <c r="A83" s="41" t="s">
        <v>145</v>
      </c>
      <c r="B83" s="38"/>
      <c r="C83" s="39"/>
      <c r="D83" s="39"/>
      <c r="E83" s="51" t="s">
        <v>146</v>
      </c>
      <c r="F83" s="51"/>
      <c r="G83" s="51"/>
    </row>
  </sheetData>
  <sheetProtection formatCells="0" formatColumns="0" formatRows="0" autoFilter="0"/>
  <mergeCells count="7">
    <mergeCell ref="A1:G1"/>
    <mergeCell ref="G2:G3"/>
    <mergeCell ref="B2:F2"/>
    <mergeCell ref="E82:G82"/>
    <mergeCell ref="E83:G83"/>
    <mergeCell ref="A78:G78"/>
    <mergeCell ref="E81:G8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showGridLines="0" workbookViewId="0">
      <selection sqref="A1:G1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7" customHeight="1" x14ac:dyDescent="0.2">
      <c r="A1" s="47" t="s">
        <v>141</v>
      </c>
      <c r="B1" s="48"/>
      <c r="C1" s="48"/>
      <c r="D1" s="48"/>
      <c r="E1" s="48"/>
      <c r="F1" s="48"/>
      <c r="G1" s="49"/>
    </row>
    <row r="2" spans="1:7" x14ac:dyDescent="0.2">
      <c r="A2" s="19"/>
      <c r="B2" s="47" t="s">
        <v>56</v>
      </c>
      <c r="C2" s="48"/>
      <c r="D2" s="48"/>
      <c r="E2" s="48"/>
      <c r="F2" s="49"/>
      <c r="G2" s="42" t="s">
        <v>55</v>
      </c>
    </row>
    <row r="3" spans="1:7" ht="24.95" customHeight="1" x14ac:dyDescent="0.2">
      <c r="A3" s="18" t="s">
        <v>50</v>
      </c>
      <c r="B3" s="2" t="s">
        <v>51</v>
      </c>
      <c r="C3" s="2" t="s">
        <v>114</v>
      </c>
      <c r="D3" s="2" t="s">
        <v>52</v>
      </c>
      <c r="E3" s="2" t="s">
        <v>53</v>
      </c>
      <c r="F3" s="2" t="s">
        <v>54</v>
      </c>
      <c r="G3" s="43"/>
    </row>
    <row r="4" spans="1:7" x14ac:dyDescent="0.2">
      <c r="A4" s="20"/>
      <c r="B4" s="21"/>
      <c r="C4" s="21"/>
      <c r="D4" s="21"/>
      <c r="E4" s="21"/>
      <c r="F4" s="21"/>
      <c r="G4" s="21"/>
    </row>
    <row r="5" spans="1:7" x14ac:dyDescent="0.2">
      <c r="A5" s="5" t="s">
        <v>15</v>
      </c>
      <c r="B5" s="27">
        <f t="shared" ref="B5:G5" si="0">SUM(B6:B13)</f>
        <v>2149520.9</v>
      </c>
      <c r="C5" s="27">
        <f t="shared" si="0"/>
        <v>0</v>
      </c>
      <c r="D5" s="27">
        <f t="shared" si="0"/>
        <v>2149520.9</v>
      </c>
      <c r="E5" s="27">
        <f t="shared" si="0"/>
        <v>330374.53999999998</v>
      </c>
      <c r="F5" s="27">
        <f t="shared" si="0"/>
        <v>330374.53999999998</v>
      </c>
      <c r="G5" s="27">
        <f t="shared" si="0"/>
        <v>1819146.3599999999</v>
      </c>
    </row>
    <row r="6" spans="1:7" x14ac:dyDescent="0.2">
      <c r="A6" s="17" t="s">
        <v>40</v>
      </c>
      <c r="B6" s="23">
        <v>0</v>
      </c>
      <c r="C6" s="23">
        <v>0</v>
      </c>
      <c r="D6" s="23">
        <f>B6+C6</f>
        <v>0</v>
      </c>
      <c r="E6" s="23">
        <v>0</v>
      </c>
      <c r="F6" s="23">
        <v>0</v>
      </c>
      <c r="G6" s="23">
        <f>D6-E6</f>
        <v>0</v>
      </c>
    </row>
    <row r="7" spans="1:7" x14ac:dyDescent="0.2">
      <c r="A7" s="17" t="s">
        <v>16</v>
      </c>
      <c r="B7" s="23">
        <v>0</v>
      </c>
      <c r="C7" s="23">
        <v>0</v>
      </c>
      <c r="D7" s="23">
        <f t="shared" ref="D7:D13" si="1">B7+C7</f>
        <v>0</v>
      </c>
      <c r="E7" s="23">
        <v>0</v>
      </c>
      <c r="F7" s="23">
        <v>0</v>
      </c>
      <c r="G7" s="23">
        <f t="shared" ref="G7:G13" si="2">D7-E7</f>
        <v>0</v>
      </c>
    </row>
    <row r="8" spans="1:7" x14ac:dyDescent="0.2">
      <c r="A8" s="17" t="s">
        <v>116</v>
      </c>
      <c r="B8" s="23">
        <v>2149520.9</v>
      </c>
      <c r="C8" s="23">
        <v>0</v>
      </c>
      <c r="D8" s="23">
        <f t="shared" si="1"/>
        <v>2149520.9</v>
      </c>
      <c r="E8" s="23">
        <v>330374.53999999998</v>
      </c>
      <c r="F8" s="23">
        <v>330374.53999999998</v>
      </c>
      <c r="G8" s="23">
        <f t="shared" si="2"/>
        <v>1819146.3599999999</v>
      </c>
    </row>
    <row r="9" spans="1:7" x14ac:dyDescent="0.2">
      <c r="A9" s="17" t="s">
        <v>3</v>
      </c>
      <c r="B9" s="23">
        <v>0</v>
      </c>
      <c r="C9" s="23">
        <v>0</v>
      </c>
      <c r="D9" s="23">
        <f t="shared" si="1"/>
        <v>0</v>
      </c>
      <c r="E9" s="23">
        <v>0</v>
      </c>
      <c r="F9" s="23">
        <v>0</v>
      </c>
      <c r="G9" s="23">
        <f t="shared" si="2"/>
        <v>0</v>
      </c>
    </row>
    <row r="10" spans="1:7" x14ac:dyDescent="0.2">
      <c r="A10" s="17" t="s">
        <v>22</v>
      </c>
      <c r="B10" s="23">
        <v>0</v>
      </c>
      <c r="C10" s="23">
        <v>0</v>
      </c>
      <c r="D10" s="23">
        <f t="shared" si="1"/>
        <v>0</v>
      </c>
      <c r="E10" s="23">
        <v>0</v>
      </c>
      <c r="F10" s="23">
        <v>0</v>
      </c>
      <c r="G10" s="23">
        <f t="shared" si="2"/>
        <v>0</v>
      </c>
    </row>
    <row r="11" spans="1:7" x14ac:dyDescent="0.2">
      <c r="A11" s="17" t="s">
        <v>17</v>
      </c>
      <c r="B11" s="23">
        <v>0</v>
      </c>
      <c r="C11" s="23">
        <v>0</v>
      </c>
      <c r="D11" s="23">
        <f t="shared" si="1"/>
        <v>0</v>
      </c>
      <c r="E11" s="23">
        <v>0</v>
      </c>
      <c r="F11" s="23">
        <v>0</v>
      </c>
      <c r="G11" s="23">
        <f t="shared" si="2"/>
        <v>0</v>
      </c>
    </row>
    <row r="12" spans="1:7" x14ac:dyDescent="0.2">
      <c r="A12" s="17" t="s">
        <v>41</v>
      </c>
      <c r="B12" s="23">
        <v>0</v>
      </c>
      <c r="C12" s="23">
        <v>0</v>
      </c>
      <c r="D12" s="23">
        <f t="shared" si="1"/>
        <v>0</v>
      </c>
      <c r="E12" s="23">
        <v>0</v>
      </c>
      <c r="F12" s="23">
        <v>0</v>
      </c>
      <c r="G12" s="23">
        <f t="shared" si="2"/>
        <v>0</v>
      </c>
    </row>
    <row r="13" spans="1:7" x14ac:dyDescent="0.2">
      <c r="A13" s="17" t="s">
        <v>18</v>
      </c>
      <c r="B13" s="23">
        <v>0</v>
      </c>
      <c r="C13" s="23">
        <v>0</v>
      </c>
      <c r="D13" s="23">
        <f t="shared" si="1"/>
        <v>0</v>
      </c>
      <c r="E13" s="23">
        <v>0</v>
      </c>
      <c r="F13" s="23">
        <v>0</v>
      </c>
      <c r="G13" s="23">
        <f t="shared" si="2"/>
        <v>0</v>
      </c>
    </row>
    <row r="14" spans="1:7" x14ac:dyDescent="0.2">
      <c r="A14" s="17"/>
      <c r="B14" s="23"/>
      <c r="C14" s="23"/>
      <c r="D14" s="23"/>
      <c r="E14" s="23"/>
      <c r="F14" s="23"/>
      <c r="G14" s="23"/>
    </row>
    <row r="15" spans="1:7" x14ac:dyDescent="0.2">
      <c r="A15" s="5" t="s">
        <v>19</v>
      </c>
      <c r="B15" s="27">
        <f t="shared" ref="B15:G15" si="3">SUM(B16:B22)</f>
        <v>212938286.63999999</v>
      </c>
      <c r="C15" s="27">
        <f t="shared" si="3"/>
        <v>98317282.810000002</v>
      </c>
      <c r="D15" s="27">
        <f t="shared" si="3"/>
        <v>311255569.45000005</v>
      </c>
      <c r="E15" s="27">
        <f t="shared" si="3"/>
        <v>101385230.46000001</v>
      </c>
      <c r="F15" s="27">
        <f t="shared" si="3"/>
        <v>101385230.46000001</v>
      </c>
      <c r="G15" s="27">
        <f t="shared" si="3"/>
        <v>209870338.99000001</v>
      </c>
    </row>
    <row r="16" spans="1:7" x14ac:dyDescent="0.2">
      <c r="A16" s="17" t="s">
        <v>42</v>
      </c>
      <c r="B16" s="23">
        <v>28237584.48</v>
      </c>
      <c r="C16" s="23">
        <v>13874057.130000001</v>
      </c>
      <c r="D16" s="23">
        <f>B16+C16</f>
        <v>42111641.609999999</v>
      </c>
      <c r="E16" s="23">
        <v>13121677.039999999</v>
      </c>
      <c r="F16" s="23">
        <v>13121677.039999999</v>
      </c>
      <c r="G16" s="23">
        <f t="shared" ref="G16:G22" si="4">D16-E16</f>
        <v>28989964.57</v>
      </c>
    </row>
    <row r="17" spans="1:7" x14ac:dyDescent="0.2">
      <c r="A17" s="17" t="s">
        <v>27</v>
      </c>
      <c r="B17" s="23">
        <v>184700702.16</v>
      </c>
      <c r="C17" s="23">
        <v>84443225.680000007</v>
      </c>
      <c r="D17" s="23">
        <f t="shared" ref="D17:D22" si="5">B17+C17</f>
        <v>269143927.84000003</v>
      </c>
      <c r="E17" s="23">
        <v>88263553.420000002</v>
      </c>
      <c r="F17" s="23">
        <v>88263553.420000002</v>
      </c>
      <c r="G17" s="23">
        <f t="shared" si="4"/>
        <v>180880374.42000002</v>
      </c>
    </row>
    <row r="18" spans="1:7" x14ac:dyDescent="0.2">
      <c r="A18" s="17" t="s">
        <v>20</v>
      </c>
      <c r="B18" s="23">
        <v>0</v>
      </c>
      <c r="C18" s="23">
        <v>0</v>
      </c>
      <c r="D18" s="23">
        <f t="shared" si="5"/>
        <v>0</v>
      </c>
      <c r="E18" s="23">
        <v>0</v>
      </c>
      <c r="F18" s="23">
        <v>0</v>
      </c>
      <c r="G18" s="23">
        <f t="shared" si="4"/>
        <v>0</v>
      </c>
    </row>
    <row r="19" spans="1:7" x14ac:dyDescent="0.2">
      <c r="A19" s="17" t="s">
        <v>43</v>
      </c>
      <c r="B19" s="23">
        <v>0</v>
      </c>
      <c r="C19" s="23">
        <v>0</v>
      </c>
      <c r="D19" s="23">
        <f t="shared" si="5"/>
        <v>0</v>
      </c>
      <c r="E19" s="23">
        <v>0</v>
      </c>
      <c r="F19" s="23">
        <v>0</v>
      </c>
      <c r="G19" s="23">
        <f t="shared" si="4"/>
        <v>0</v>
      </c>
    </row>
    <row r="20" spans="1:7" x14ac:dyDescent="0.2">
      <c r="A20" s="17" t="s">
        <v>44</v>
      </c>
      <c r="B20" s="23">
        <v>0</v>
      </c>
      <c r="C20" s="23">
        <v>0</v>
      </c>
      <c r="D20" s="23">
        <f t="shared" si="5"/>
        <v>0</v>
      </c>
      <c r="E20" s="23">
        <v>0</v>
      </c>
      <c r="F20" s="23">
        <v>0</v>
      </c>
      <c r="G20" s="23">
        <f t="shared" si="4"/>
        <v>0</v>
      </c>
    </row>
    <row r="21" spans="1:7" x14ac:dyDescent="0.2">
      <c r="A21" s="17" t="s">
        <v>45</v>
      </c>
      <c r="B21" s="23">
        <v>0</v>
      </c>
      <c r="C21" s="23">
        <v>0</v>
      </c>
      <c r="D21" s="23">
        <f t="shared" si="5"/>
        <v>0</v>
      </c>
      <c r="E21" s="23">
        <v>0</v>
      </c>
      <c r="F21" s="23">
        <v>0</v>
      </c>
      <c r="G21" s="23">
        <f t="shared" si="4"/>
        <v>0</v>
      </c>
    </row>
    <row r="22" spans="1:7" x14ac:dyDescent="0.2">
      <c r="A22" s="17" t="s">
        <v>4</v>
      </c>
      <c r="B22" s="23">
        <v>0</v>
      </c>
      <c r="C22" s="23">
        <v>0</v>
      </c>
      <c r="D22" s="23">
        <f t="shared" si="5"/>
        <v>0</v>
      </c>
      <c r="E22" s="23">
        <v>0</v>
      </c>
      <c r="F22" s="23">
        <v>0</v>
      </c>
      <c r="G22" s="23">
        <f t="shared" si="4"/>
        <v>0</v>
      </c>
    </row>
    <row r="23" spans="1:7" x14ac:dyDescent="0.2">
      <c r="A23" s="17"/>
      <c r="B23" s="23"/>
      <c r="C23" s="23"/>
      <c r="D23" s="23"/>
      <c r="E23" s="23"/>
      <c r="F23" s="23"/>
      <c r="G23" s="23"/>
    </row>
    <row r="24" spans="1:7" x14ac:dyDescent="0.2">
      <c r="A24" s="5" t="s">
        <v>46</v>
      </c>
      <c r="B24" s="27">
        <f t="shared" ref="B24:G24" si="6">SUM(B25:B33)</f>
        <v>0</v>
      </c>
      <c r="C24" s="27">
        <f t="shared" si="6"/>
        <v>0</v>
      </c>
      <c r="D24" s="27">
        <f t="shared" si="6"/>
        <v>0</v>
      </c>
      <c r="E24" s="27">
        <f t="shared" si="6"/>
        <v>0</v>
      </c>
      <c r="F24" s="27">
        <f t="shared" si="6"/>
        <v>0</v>
      </c>
      <c r="G24" s="27">
        <f t="shared" si="6"/>
        <v>0</v>
      </c>
    </row>
    <row r="25" spans="1:7" x14ac:dyDescent="0.2">
      <c r="A25" s="17" t="s">
        <v>28</v>
      </c>
      <c r="B25" s="23">
        <v>0</v>
      </c>
      <c r="C25" s="23">
        <v>0</v>
      </c>
      <c r="D25" s="23">
        <f>B25+C25</f>
        <v>0</v>
      </c>
      <c r="E25" s="23">
        <v>0</v>
      </c>
      <c r="F25" s="23">
        <v>0</v>
      </c>
      <c r="G25" s="23">
        <f t="shared" ref="G25:G33" si="7">D25-E25</f>
        <v>0</v>
      </c>
    </row>
    <row r="26" spans="1:7" x14ac:dyDescent="0.2">
      <c r="A26" s="17" t="s">
        <v>23</v>
      </c>
      <c r="B26" s="23">
        <v>0</v>
      </c>
      <c r="C26" s="23">
        <v>0</v>
      </c>
      <c r="D26" s="23">
        <f t="shared" ref="D26:D33" si="8">B26+C26</f>
        <v>0</v>
      </c>
      <c r="E26" s="23">
        <v>0</v>
      </c>
      <c r="F26" s="23">
        <v>0</v>
      </c>
      <c r="G26" s="23">
        <f t="shared" si="7"/>
        <v>0</v>
      </c>
    </row>
    <row r="27" spans="1:7" x14ac:dyDescent="0.2">
      <c r="A27" s="17" t="s">
        <v>29</v>
      </c>
      <c r="B27" s="23">
        <v>0</v>
      </c>
      <c r="C27" s="23">
        <v>0</v>
      </c>
      <c r="D27" s="23">
        <f t="shared" si="8"/>
        <v>0</v>
      </c>
      <c r="E27" s="23">
        <v>0</v>
      </c>
      <c r="F27" s="23">
        <v>0</v>
      </c>
      <c r="G27" s="23">
        <f t="shared" si="7"/>
        <v>0</v>
      </c>
    </row>
    <row r="28" spans="1:7" x14ac:dyDescent="0.2">
      <c r="A28" s="17" t="s">
        <v>47</v>
      </c>
      <c r="B28" s="23">
        <v>0</v>
      </c>
      <c r="C28" s="23">
        <v>0</v>
      </c>
      <c r="D28" s="23">
        <f t="shared" si="8"/>
        <v>0</v>
      </c>
      <c r="E28" s="23">
        <v>0</v>
      </c>
      <c r="F28" s="23">
        <v>0</v>
      </c>
      <c r="G28" s="23">
        <f t="shared" si="7"/>
        <v>0</v>
      </c>
    </row>
    <row r="29" spans="1:7" x14ac:dyDescent="0.2">
      <c r="A29" s="17" t="s">
        <v>21</v>
      </c>
      <c r="B29" s="23">
        <v>0</v>
      </c>
      <c r="C29" s="23">
        <v>0</v>
      </c>
      <c r="D29" s="23">
        <f t="shared" si="8"/>
        <v>0</v>
      </c>
      <c r="E29" s="23">
        <v>0</v>
      </c>
      <c r="F29" s="23">
        <v>0</v>
      </c>
      <c r="G29" s="23">
        <f t="shared" si="7"/>
        <v>0</v>
      </c>
    </row>
    <row r="30" spans="1:7" x14ac:dyDescent="0.2">
      <c r="A30" s="17" t="s">
        <v>5</v>
      </c>
      <c r="B30" s="23">
        <v>0</v>
      </c>
      <c r="C30" s="23">
        <v>0</v>
      </c>
      <c r="D30" s="23">
        <f t="shared" si="8"/>
        <v>0</v>
      </c>
      <c r="E30" s="23">
        <v>0</v>
      </c>
      <c r="F30" s="23">
        <v>0</v>
      </c>
      <c r="G30" s="23">
        <f t="shared" si="7"/>
        <v>0</v>
      </c>
    </row>
    <row r="31" spans="1:7" x14ac:dyDescent="0.2">
      <c r="A31" s="17" t="s">
        <v>6</v>
      </c>
      <c r="B31" s="23">
        <v>0</v>
      </c>
      <c r="C31" s="23">
        <v>0</v>
      </c>
      <c r="D31" s="23">
        <f t="shared" si="8"/>
        <v>0</v>
      </c>
      <c r="E31" s="23">
        <v>0</v>
      </c>
      <c r="F31" s="23">
        <v>0</v>
      </c>
      <c r="G31" s="23">
        <f t="shared" si="7"/>
        <v>0</v>
      </c>
    </row>
    <row r="32" spans="1:7" x14ac:dyDescent="0.2">
      <c r="A32" s="17" t="s">
        <v>48</v>
      </c>
      <c r="B32" s="23">
        <v>0</v>
      </c>
      <c r="C32" s="23">
        <v>0</v>
      </c>
      <c r="D32" s="23">
        <f t="shared" si="8"/>
        <v>0</v>
      </c>
      <c r="E32" s="23">
        <v>0</v>
      </c>
      <c r="F32" s="23">
        <v>0</v>
      </c>
      <c r="G32" s="23">
        <f t="shared" si="7"/>
        <v>0</v>
      </c>
    </row>
    <row r="33" spans="1:7" x14ac:dyDescent="0.2">
      <c r="A33" s="17" t="s">
        <v>30</v>
      </c>
      <c r="B33" s="23">
        <v>0</v>
      </c>
      <c r="C33" s="23">
        <v>0</v>
      </c>
      <c r="D33" s="23">
        <f t="shared" si="8"/>
        <v>0</v>
      </c>
      <c r="E33" s="23">
        <v>0</v>
      </c>
      <c r="F33" s="23">
        <v>0</v>
      </c>
      <c r="G33" s="23">
        <f t="shared" si="7"/>
        <v>0</v>
      </c>
    </row>
    <row r="34" spans="1:7" x14ac:dyDescent="0.2">
      <c r="A34" s="17"/>
      <c r="B34" s="23"/>
      <c r="C34" s="23"/>
      <c r="D34" s="23"/>
      <c r="E34" s="23"/>
      <c r="F34" s="23"/>
      <c r="G34" s="23"/>
    </row>
    <row r="35" spans="1:7" x14ac:dyDescent="0.2">
      <c r="A35" s="5" t="s">
        <v>31</v>
      </c>
      <c r="B35" s="27">
        <f t="shared" ref="B35:G35" si="9">SUM(B36:B39)</f>
        <v>0</v>
      </c>
      <c r="C35" s="27">
        <f t="shared" si="9"/>
        <v>0</v>
      </c>
      <c r="D35" s="27">
        <f t="shared" si="9"/>
        <v>0</v>
      </c>
      <c r="E35" s="27">
        <f t="shared" si="9"/>
        <v>0</v>
      </c>
      <c r="F35" s="27">
        <f t="shared" si="9"/>
        <v>0</v>
      </c>
      <c r="G35" s="27">
        <f t="shared" si="9"/>
        <v>0</v>
      </c>
    </row>
    <row r="36" spans="1:7" x14ac:dyDescent="0.2">
      <c r="A36" s="17" t="s">
        <v>49</v>
      </c>
      <c r="B36" s="23">
        <v>0</v>
      </c>
      <c r="C36" s="23">
        <v>0</v>
      </c>
      <c r="D36" s="23">
        <f>B36+C36</f>
        <v>0</v>
      </c>
      <c r="E36" s="23">
        <v>0</v>
      </c>
      <c r="F36" s="23">
        <v>0</v>
      </c>
      <c r="G36" s="23">
        <f t="shared" ref="G36:G39" si="10">D36-E36</f>
        <v>0</v>
      </c>
    </row>
    <row r="37" spans="1:7" ht="11.25" customHeight="1" x14ac:dyDescent="0.2">
      <c r="A37" s="17" t="s">
        <v>24</v>
      </c>
      <c r="B37" s="23">
        <v>0</v>
      </c>
      <c r="C37" s="23">
        <v>0</v>
      </c>
      <c r="D37" s="23">
        <f t="shared" ref="D37:D39" si="11">B37+C37</f>
        <v>0</v>
      </c>
      <c r="E37" s="23">
        <v>0</v>
      </c>
      <c r="F37" s="23">
        <v>0</v>
      </c>
      <c r="G37" s="23">
        <f t="shared" si="10"/>
        <v>0</v>
      </c>
    </row>
    <row r="38" spans="1:7" x14ac:dyDescent="0.2">
      <c r="A38" s="17" t="s">
        <v>32</v>
      </c>
      <c r="B38" s="23">
        <v>0</v>
      </c>
      <c r="C38" s="23">
        <v>0</v>
      </c>
      <c r="D38" s="23">
        <f t="shared" si="11"/>
        <v>0</v>
      </c>
      <c r="E38" s="23">
        <v>0</v>
      </c>
      <c r="F38" s="23">
        <v>0</v>
      </c>
      <c r="G38" s="23">
        <f t="shared" si="10"/>
        <v>0</v>
      </c>
    </row>
    <row r="39" spans="1:7" x14ac:dyDescent="0.2">
      <c r="A39" s="17" t="s">
        <v>7</v>
      </c>
      <c r="B39" s="23">
        <v>0</v>
      </c>
      <c r="C39" s="23">
        <v>0</v>
      </c>
      <c r="D39" s="23">
        <f t="shared" si="11"/>
        <v>0</v>
      </c>
      <c r="E39" s="23">
        <v>0</v>
      </c>
      <c r="F39" s="23">
        <v>0</v>
      </c>
      <c r="G39" s="23">
        <f t="shared" si="10"/>
        <v>0</v>
      </c>
    </row>
    <row r="40" spans="1:7" x14ac:dyDescent="0.2">
      <c r="A40" s="17"/>
      <c r="B40" s="23"/>
      <c r="C40" s="23"/>
      <c r="D40" s="23"/>
      <c r="E40" s="23"/>
      <c r="F40" s="23"/>
      <c r="G40" s="23"/>
    </row>
    <row r="41" spans="1:7" x14ac:dyDescent="0.2">
      <c r="A41" s="8" t="s">
        <v>122</v>
      </c>
      <c r="B41" s="24">
        <f t="shared" ref="B41:G41" si="12">SUM(B35+B24+B15+B5)</f>
        <v>215087807.53999999</v>
      </c>
      <c r="C41" s="24">
        <f t="shared" si="12"/>
        <v>98317282.810000002</v>
      </c>
      <c r="D41" s="24">
        <f t="shared" si="12"/>
        <v>313405090.35000002</v>
      </c>
      <c r="E41" s="24">
        <f t="shared" si="12"/>
        <v>101715605.00000001</v>
      </c>
      <c r="F41" s="24">
        <f t="shared" si="12"/>
        <v>101715605.00000001</v>
      </c>
      <c r="G41" s="24">
        <f t="shared" si="12"/>
        <v>211689485.35000002</v>
      </c>
    </row>
    <row r="43" spans="1:7" x14ac:dyDescent="0.2">
      <c r="A43" s="1" t="s">
        <v>115</v>
      </c>
    </row>
  </sheetData>
  <sheetProtection formatCells="0" formatColumns="0" formatRows="0" autoFilter="0"/>
  <mergeCells count="3">
    <mergeCell ref="G2:G3"/>
    <mergeCell ref="A1:G1"/>
    <mergeCell ref="B2:F2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CA</vt:lpstr>
      <vt:lpstr>CTG</vt:lpstr>
      <vt:lpstr>COG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2026-07-29T18:56:45Z</cp:lastPrinted>
  <dcterms:created xsi:type="dcterms:W3CDTF">2014-02-10T03:37:14Z</dcterms:created>
  <dcterms:modified xsi:type="dcterms:W3CDTF">2026-08-05T17:23:51Z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