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1erTrimSAPASMA_2026\"/>
    </mc:Choice>
  </mc:AlternateContent>
  <bookViews>
    <workbookView xWindow="0" yWindow="0" windowWidth="13065" windowHeight="3735" tabRatio="885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G14" i="4" s="1"/>
  <c r="D13" i="4"/>
  <c r="G13" i="4" s="1"/>
  <c r="D12" i="4"/>
  <c r="G12" i="4" s="1"/>
  <c r="D16" i="4" l="1"/>
  <c r="G16" i="4" s="1"/>
  <c r="F17" i="4"/>
  <c r="E17" i="4"/>
  <c r="C17" i="4"/>
  <c r="B17" i="4"/>
  <c r="D15" i="4" l="1"/>
  <c r="G15" i="4" s="1"/>
  <c r="F51" i="4" l="1"/>
  <c r="E51" i="4"/>
  <c r="C51" i="4"/>
  <c r="B51" i="4"/>
  <c r="D49" i="4"/>
  <c r="G49" i="4" s="1"/>
  <c r="D45" i="4"/>
  <c r="G45" i="4" s="1"/>
  <c r="D47" i="4"/>
  <c r="G47" i="4" s="1"/>
  <c r="D43" i="4"/>
  <c r="G43" i="4" s="1"/>
  <c r="D41" i="4"/>
  <c r="G41" i="4" s="1"/>
  <c r="D39" i="4"/>
  <c r="G39" i="4" s="1"/>
  <c r="D37" i="4"/>
  <c r="G37" i="4" s="1"/>
  <c r="D35" i="4"/>
  <c r="G35" i="4" s="1"/>
  <c r="F28" i="4"/>
  <c r="E28" i="4"/>
  <c r="D26" i="4"/>
  <c r="G26" i="4" s="1"/>
  <c r="D25" i="4"/>
  <c r="G25" i="4" s="1"/>
  <c r="D24" i="4"/>
  <c r="G24" i="4" s="1"/>
  <c r="D23" i="4"/>
  <c r="G23" i="4" s="1"/>
  <c r="C28" i="4"/>
  <c r="B28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7" i="4" s="1"/>
  <c r="D17" i="4"/>
  <c r="G51" i="4"/>
  <c r="D51" i="4"/>
  <c r="G28" i="4"/>
  <c r="D28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<sst xmlns="http://schemas.openxmlformats.org/spreadsheetml/2006/main" count="201" uniqueCount="147">
  <si>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</si>
  <si>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</si>
  <si>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</si>
  <si>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</si>
  <si>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</si>
  <si>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</si>
  <si>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</si>
  <si>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</si>
  <si>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</si>
  <si>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</si>
  <si>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</si>
  <si>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</si>
  <si>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</si>
  <si>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</si>
  <si>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</si>
  <si>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</si>
  <si>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</si>
  <si>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</si>
  <si>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</si>
  <si>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</si>
  <si>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</si>
  <si>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</si>
  <si>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</si>
  <si>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</si>
  <si>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</si>
  <si>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</si>
  <si>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</si>
  <si>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</si>
  <si>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</si>
  <si>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</si>
  <si>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</si>
  <si>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</si>
  <si>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</si>
  <si>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</si>
  <si>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</si>
  <si>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</si>
  <si>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</si>
  <si>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</si>
  <si>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</si>
  <si>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</si>
  <si>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</si>
  <si>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</si>
  <si>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</si>
  <si>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</si>
  <si>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</si>
  <si>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</si>
  <si>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</si>
  <si>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</si>
  <si>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</si>
  <si>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</si>
  <si>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</si>
  <si>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</si>
  <si>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</si>
  <si>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</si>
  <si>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</si>
  <si>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</si>
  <si>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</si>
  <si>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</si>
  <si>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</si>
  <si>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</si>
  <si>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</si>
  <si>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</si>
  <si>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</si>
  <si>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</si>
  <si>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</si>
  <si>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</si>
  <si>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</si>
  <si>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</si>
  <si>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</si>
  <si>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</si>
  <si>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</si>
  <si>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</si>
  <si>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</si>
  <si>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</si>
  <si>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</si>
  <si>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</si>
  <si>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</si>
  <si>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</si>
  <si>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</si>
  <si>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</si>
  <si>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</si>
  <si>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</si>
  <si>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</si>
  <si>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</si>
  <si>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</si>
  <si>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</si>
  <si>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</si>
  <si>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</si>
  <si>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</si>
  <si>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</si>
  <si>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</si>
  <si>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</si>
  <si>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</si>
  <si>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</si>
  <si>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</si>
  <si>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</si>
  <si>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</si>
  <si>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</si>
  <si>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</si>
  <si>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</si>
  <si>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</si>
  <si>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</si>
  <si>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</si>
  <si>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</si>
  <si>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</si>
  <si>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</si>
  <si>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</si>
  <si>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</si>
  <si>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</si>
  <si>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</si>
  <si>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</si>
  <si>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</si>
  <si>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</si>
  <si>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</si>
  <si>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</si>
  <si>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</si>
  <si>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</si>
  <si>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</si>
  <si>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</si>
  <si>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</si>
  <si>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</si>
  <si>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</si>
  <si>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</si>
  <si>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</si>
  <si>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</si>
  <si>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</si>
  <si>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</si>
  <si>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</si>
  <si>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DE AGUA POTABLE Y ALCANTARILLADO SAN MIGUEL DE ALLENDE, GTO. 
Estado Analítico del Ejercicio del Presupuesto de Egresos
Clasificación por Objeto del Gasto (Capítulo y Concepto)
Del 1 de Enero al 31 de Marzo de 2026
(Cifras en Pesos)</t>
  </si>
  <si>
    <t>SISTEMA DE AGUA POTABLE Y ALCANTARILLADO SAN MIGUEL DE ALLENDE, GTO. 
Estado Analítico del Ejercicio del Presupuesto de Egresos
Clasificación Económica (por Tipo de Gasto)
Del 1 de Enero al 31 de Marzo de 2026
(Cifras en Pesos)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</si>
  <si>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</si>
  <si>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</si>
  <si>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</si>
  <si>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</si>
  <si>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</si>
  <si>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</si>
  <si>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</si>
  <si>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</si>
  <si>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</si>
  <si>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31120M33A100000 DIRECCION DE CONTRALORIA</t>
  </si>
  <si>
    <t>SISTEMA DE AGUA POTABLE Y ALCANTARILLADO SAN MIGUEL DE ALLENDE, GTO. 
Estado Analítico del Ejercicio del Presupuesto de Egresos
Clasificación Administrativa
Del 1 de Enero al 31 de Marzo de 2026
(Cifras en Pesos)</t>
  </si>
  <si>
    <t>SISTEMA DE AGUA POTABLE Y ALCANTARILLADO SAN MIGUEL DE ALLENDE, GTO. 
Estado Analítico del Ejercicio del Presupuesto de Egresos
Clasificación Funcional (Finalidad y Función)
Del 1 de Enero al 31 de Marzo de 2026
(Cifras en Pesos)</t>
  </si>
  <si>
    <t>_________________________</t>
  </si>
  <si>
    <t>DIRECCION ADMINISTRATIVA</t>
  </si>
  <si>
    <t xml:space="preserve">DIRECTOR GENERAL
</t>
  </si>
  <si>
    <t>LIC. MARIA DE LOURDES MORALES ROJAS</t>
  </si>
  <si>
    <t xml:space="preserve">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</si>
</sst>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4" fontId="7" fillId="0" borderId="9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3" fillId="0" borderId="10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4" fontId="7" fillId="3" borderId="10" xfId="0" applyNumberFormat="1" applyFont="1" applyFill="1" applyBorder="1" applyProtection="1">
      <protection locked="0"/>
    </xf>
    <xf numFmtId="4" fontId="7" fillId="3" borderId="9" xfId="0" applyNumberFormat="1" applyFont="1" applyFill="1" applyBorder="1" applyProtection="1">
      <protection locked="0"/>
    </xf>
    <xf numFmtId="4" fontId="7" fillId="3" borderId="11" xfId="0" applyNumberFormat="1" applyFont="1" applyFill="1" applyBorder="1" applyProtection="1">
      <protection locked="0"/>
    </xf>
    <xf numFmtId="0" fontId="10" fillId="0" borderId="0" xfId="0" applyFont="1" applyProtection="1">
      <protection locked="0"/>
    </xf>
    <xf numFmtId="0" fontId="11" fillId="0" borderId="0" xfId="8" applyFont="1" applyAlignment="1" applyProtection="1">
      <alignment horizontal="center" wrapText="1"/>
      <protection locked="0"/>
    </xf>
    <xf numFmtId="0" fontId="12" fillId="0" borderId="0" xfId="16" applyFont="1"/>
    <xf numFmtId="0" fontId="10" fillId="0" borderId="0" xfId="0" applyFont="1"/>
    <xf numFmtId="0" fontId="11" fillId="0" borderId="0" xfId="8" applyFont="1" applyBorder="1" applyAlignment="1" applyProtection="1">
      <alignment horizontal="center" vertical="center" wrapText="1"/>
      <protection locked="0"/>
    </xf>
    <xf numFmtId="0" fontId="11" fillId="0" borderId="0" xfId="8" applyFont="1" applyFill="1" applyBorder="1" applyAlignment="1" applyProtection="1">
      <alignment horizontal="center"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2" fontId="11" fillId="0" borderId="0" xfId="8" applyNumberFormat="1" applyFont="1" applyBorder="1" applyAlignment="1" applyProtection="1">
      <alignment horizontal="center" vertical="top" wrapText="1"/>
      <protection locked="0"/>
    </xf>
    <xf numFmtId="0" fontId="11" fillId="0" borderId="0" xfId="8" applyFont="1" applyFill="1" applyBorder="1" applyAlignment="1" applyProtection="1">
      <alignment horizontal="center" vertical="top"/>
      <protection locked="0"/>
    </xf>
    <xf numFmtId="4" fontId="7" fillId="2" borderId="6" xfId="9" applyNumberFormat="1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2" fontId="11" fillId="0" borderId="0" xfId="8" applyNumberFormat="1" applyFont="1" applyAlignment="1" applyProtection="1">
      <alignment horizontal="center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10" xfId="16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tabSelected="1" workbookViewId="0">
      <selection activeCell="A31" sqref="A31:G31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7" t="s">
        <v>140</v>
      </c>
      <c r="B1" s="48"/>
      <c r="C1" s="48"/>
      <c r="D1" s="48"/>
      <c r="E1" s="48"/>
      <c r="F1" s="48"/>
      <c r="G1" s="49"/>
    </row>
    <row r="2" spans="1:7" x14ac:dyDescent="0.2">
      <c r="A2" s="19"/>
      <c r="B2" s="50" t="s">
        <v>56</v>
      </c>
      <c r="C2" s="51"/>
      <c r="D2" s="51"/>
      <c r="E2" s="51"/>
      <c r="F2" s="52"/>
      <c r="G2" s="45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6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130</v>
      </c>
      <c r="B5" s="23">
        <v>11205955.26</v>
      </c>
      <c r="C5" s="23">
        <v>0</v>
      </c>
      <c r="D5" s="23">
        <f>B5+C5</f>
        <v>11205955.26</v>
      </c>
      <c r="E5" s="23">
        <v>1294024.8700000001</v>
      </c>
      <c r="F5" s="23">
        <v>1294024.8700000001</v>
      </c>
      <c r="G5" s="23">
        <f>D5-E5</f>
        <v>9911930.3900000006</v>
      </c>
    </row>
    <row r="6" spans="1:7" x14ac:dyDescent="0.2">
      <c r="A6" s="14" t="s">
        <v>131</v>
      </c>
      <c r="B6" s="23">
        <v>6924774.8600000003</v>
      </c>
      <c r="C6" s="23">
        <v>1454494.55</v>
      </c>
      <c r="D6" s="23">
        <f t="shared" ref="D6:D11" si="0">B6+C6</f>
        <v>8379269.4100000001</v>
      </c>
      <c r="E6" s="23">
        <v>1147578.9099999999</v>
      </c>
      <c r="F6" s="23">
        <v>1147578.9099999999</v>
      </c>
      <c r="G6" s="23">
        <f t="shared" ref="G6:G11" si="1">D6-E6</f>
        <v>7231690.5</v>
      </c>
    </row>
    <row r="7" spans="1:7" x14ac:dyDescent="0.2">
      <c r="A7" s="14" t="s">
        <v>132</v>
      </c>
      <c r="B7" s="23">
        <v>23980939.359999999</v>
      </c>
      <c r="C7" s="23">
        <v>66322446.32</v>
      </c>
      <c r="D7" s="23">
        <f t="shared" si="0"/>
        <v>90303385.680000007</v>
      </c>
      <c r="E7" s="23">
        <v>10566789.970000001</v>
      </c>
      <c r="F7" s="23">
        <v>10566789.970000001</v>
      </c>
      <c r="G7" s="23">
        <f t="shared" si="1"/>
        <v>79736595.710000008</v>
      </c>
    </row>
    <row r="8" spans="1:7" x14ac:dyDescent="0.2">
      <c r="A8" s="14" t="s">
        <v>133</v>
      </c>
      <c r="B8" s="23">
        <v>65502451.840000004</v>
      </c>
      <c r="C8" s="23">
        <v>349510.94</v>
      </c>
      <c r="D8" s="23">
        <f t="shared" si="0"/>
        <v>65851962.780000001</v>
      </c>
      <c r="E8" s="23">
        <v>12562762.640000001</v>
      </c>
      <c r="F8" s="23">
        <v>12562762.640000001</v>
      </c>
      <c r="G8" s="23">
        <f t="shared" si="1"/>
        <v>53289200.140000001</v>
      </c>
    </row>
    <row r="9" spans="1:7" x14ac:dyDescent="0.2">
      <c r="A9" s="14" t="s">
        <v>134</v>
      </c>
      <c r="B9" s="23">
        <v>6615760.9900000002</v>
      </c>
      <c r="C9" s="23">
        <v>25405.75</v>
      </c>
      <c r="D9" s="23">
        <f t="shared" si="0"/>
        <v>6641166.7400000002</v>
      </c>
      <c r="E9" s="23">
        <v>696666.71</v>
      </c>
      <c r="F9" s="23">
        <v>696666.71</v>
      </c>
      <c r="G9" s="23">
        <f t="shared" si="1"/>
        <v>5944500.0300000003</v>
      </c>
    </row>
    <row r="10" spans="1:7" x14ac:dyDescent="0.2">
      <c r="A10" s="14" t="s">
        <v>135</v>
      </c>
      <c r="B10" s="23">
        <v>50471329.920000002</v>
      </c>
      <c r="C10" s="23">
        <v>308847.59999999998</v>
      </c>
      <c r="D10" s="23">
        <f t="shared" si="0"/>
        <v>50780177.520000003</v>
      </c>
      <c r="E10" s="23">
        <v>12072320.789999999</v>
      </c>
      <c r="F10" s="23">
        <v>12072320.789999999</v>
      </c>
      <c r="G10" s="23">
        <f t="shared" si="1"/>
        <v>38707856.730000004</v>
      </c>
    </row>
    <row r="11" spans="1:7" x14ac:dyDescent="0.2">
      <c r="A11" s="14" t="s">
        <v>136</v>
      </c>
      <c r="B11" s="23">
        <v>28237584.48</v>
      </c>
      <c r="C11" s="23">
        <v>5285809.0999999996</v>
      </c>
      <c r="D11" s="23">
        <f t="shared" si="0"/>
        <v>33523393.579999998</v>
      </c>
      <c r="E11" s="23">
        <v>5934444.9900000002</v>
      </c>
      <c r="F11" s="23">
        <v>5934444.9900000002</v>
      </c>
      <c r="G11" s="23">
        <f t="shared" si="1"/>
        <v>27588948.589999996</v>
      </c>
    </row>
    <row r="12" spans="1:7" x14ac:dyDescent="0.2">
      <c r="A12" s="14" t="s">
        <v>137</v>
      </c>
      <c r="B12" s="23">
        <v>17873777.100000001</v>
      </c>
      <c r="C12" s="23">
        <v>53187.5</v>
      </c>
      <c r="D12" s="23">
        <f t="shared" ref="D12" si="2">B12+C12</f>
        <v>17926964.600000001</v>
      </c>
      <c r="E12" s="23">
        <v>2419845.19</v>
      </c>
      <c r="F12" s="23">
        <v>2419845.19</v>
      </c>
      <c r="G12" s="23">
        <f t="shared" ref="G12" si="3">D12-E12</f>
        <v>15507119.410000002</v>
      </c>
    </row>
    <row r="13" spans="1:7" x14ac:dyDescent="0.2">
      <c r="A13" s="14" t="s">
        <v>138</v>
      </c>
      <c r="B13" s="23">
        <v>2125712.83</v>
      </c>
      <c r="C13" s="23">
        <v>2581.0500000000002</v>
      </c>
      <c r="D13" s="23">
        <f t="shared" ref="D13" si="4">B13+C13</f>
        <v>2128293.88</v>
      </c>
      <c r="E13" s="23">
        <v>267383.82</v>
      </c>
      <c r="F13" s="23">
        <v>267383.82</v>
      </c>
      <c r="G13" s="23">
        <f t="shared" ref="G13" si="5">D13-E13</f>
        <v>1860910.0599999998</v>
      </c>
    </row>
    <row r="14" spans="1:7" x14ac:dyDescent="0.2">
      <c r="A14" s="14" t="s">
        <v>139</v>
      </c>
      <c r="B14" s="23">
        <v>2149520.9</v>
      </c>
      <c r="C14" s="23">
        <v>0</v>
      </c>
      <c r="D14" s="23">
        <f t="shared" ref="D14" si="6">B14+C14</f>
        <v>2149520.9</v>
      </c>
      <c r="E14" s="23">
        <v>163888.54</v>
      </c>
      <c r="F14" s="23">
        <v>163888.54</v>
      </c>
      <c r="G14" s="23">
        <f t="shared" ref="G14" si="7">D14-E14</f>
        <v>1985632.3599999999</v>
      </c>
    </row>
    <row r="15" spans="1:7" x14ac:dyDescent="0.2">
      <c r="A15" s="14"/>
      <c r="B15" s="23">
        <v>0</v>
      </c>
      <c r="C15" s="23">
        <v>0</v>
      </c>
      <c r="D15" s="23">
        <f t="shared" ref="D15:D16" si="8">B15+C15</f>
        <v>0</v>
      </c>
      <c r="E15" s="23">
        <v>0</v>
      </c>
      <c r="F15" s="23">
        <v>0</v>
      </c>
      <c r="G15" s="23">
        <f t="shared" ref="G15:G16" si="9">D15-E15</f>
        <v>0</v>
      </c>
    </row>
    <row r="16" spans="1:7" x14ac:dyDescent="0.2">
      <c r="A16" s="14"/>
      <c r="B16" s="23">
        <v>0</v>
      </c>
      <c r="C16" s="23">
        <v>0</v>
      </c>
      <c r="D16" s="23">
        <f t="shared" si="8"/>
        <v>0</v>
      </c>
      <c r="E16" s="23">
        <v>0</v>
      </c>
      <c r="F16" s="23">
        <v>0</v>
      </c>
      <c r="G16" s="23">
        <f t="shared" si="9"/>
        <v>0</v>
      </c>
    </row>
    <row r="17" spans="1:7" x14ac:dyDescent="0.2">
      <c r="A17" s="30" t="s">
        <v>122</v>
      </c>
      <c r="B17" s="24">
        <f t="shared" ref="B17:G17" si="10">SUM(B5:B16)</f>
        <v>215087807.54000002</v>
      </c>
      <c r="C17" s="24">
        <f t="shared" si="10"/>
        <v>73802282.809999987</v>
      </c>
      <c r="D17" s="24">
        <f t="shared" si="10"/>
        <v>288890090.35000002</v>
      </c>
      <c r="E17" s="24">
        <f t="shared" si="10"/>
        <v>47125706.43</v>
      </c>
      <c r="F17" s="24">
        <f t="shared" si="10"/>
        <v>47125706.43</v>
      </c>
      <c r="G17" s="24">
        <f t="shared" si="10"/>
        <v>241764383.92000002</v>
      </c>
    </row>
    <row r="19" spans="1:7" ht="55.35" customHeight="1" x14ac:dyDescent="0.2">
      <c r="A19" s="47" t="s">
        <v>140</v>
      </c>
      <c r="B19" s="48"/>
      <c r="C19" s="48"/>
      <c r="D19" s="48"/>
      <c r="E19" s="48"/>
      <c r="F19" s="48"/>
      <c r="G19" s="49"/>
    </row>
    <row r="20" spans="1:7" x14ac:dyDescent="0.2">
      <c r="A20" s="19"/>
      <c r="B20" s="50" t="s">
        <v>56</v>
      </c>
      <c r="C20" s="51"/>
      <c r="D20" s="51"/>
      <c r="E20" s="51"/>
      <c r="F20" s="52"/>
      <c r="G20" s="45" t="s">
        <v>55</v>
      </c>
    </row>
    <row r="21" spans="1:7" ht="22.5" x14ac:dyDescent="0.2">
      <c r="A21" s="18" t="s">
        <v>50</v>
      </c>
      <c r="B21" s="2" t="s">
        <v>51</v>
      </c>
      <c r="C21" s="2" t="s">
        <v>114</v>
      </c>
      <c r="D21" s="2" t="s">
        <v>52</v>
      </c>
      <c r="E21" s="2" t="s">
        <v>53</v>
      </c>
      <c r="F21" s="2" t="s">
        <v>54</v>
      </c>
      <c r="G21" s="46"/>
    </row>
    <row r="22" spans="1:7" x14ac:dyDescent="0.2">
      <c r="A22" s="20"/>
      <c r="B22" s="21"/>
      <c r="C22" s="21"/>
      <c r="D22" s="21"/>
      <c r="E22" s="21"/>
      <c r="F22" s="21"/>
      <c r="G22" s="21"/>
    </row>
    <row r="23" spans="1:7" x14ac:dyDescent="0.2">
      <c r="A23" s="15" t="s">
        <v>8</v>
      </c>
      <c r="B23" s="23">
        <v>0</v>
      </c>
      <c r="C23" s="23">
        <v>0</v>
      </c>
      <c r="D23" s="23">
        <f>B23+C23</f>
        <v>0</v>
      </c>
      <c r="E23" s="23">
        <v>0</v>
      </c>
      <c r="F23" s="23">
        <v>0</v>
      </c>
      <c r="G23" s="23">
        <f>D23-E23</f>
        <v>0</v>
      </c>
    </row>
    <row r="24" spans="1:7" x14ac:dyDescent="0.2">
      <c r="A24" s="15" t="s">
        <v>9</v>
      </c>
      <c r="B24" s="23">
        <v>0</v>
      </c>
      <c r="C24" s="23">
        <v>0</v>
      </c>
      <c r="D24" s="23">
        <f t="shared" ref="D24:D26" si="11">B24+C24</f>
        <v>0</v>
      </c>
      <c r="E24" s="23">
        <v>0</v>
      </c>
      <c r="F24" s="23">
        <v>0</v>
      </c>
      <c r="G24" s="23">
        <f t="shared" ref="G24:G26" si="12">D24-E24</f>
        <v>0</v>
      </c>
    </row>
    <row r="25" spans="1:7" x14ac:dyDescent="0.2">
      <c r="A25" s="15" t="s">
        <v>10</v>
      </c>
      <c r="B25" s="23">
        <v>0</v>
      </c>
      <c r="C25" s="23">
        <v>0</v>
      </c>
      <c r="D25" s="23">
        <f t="shared" si="11"/>
        <v>0</v>
      </c>
      <c r="E25" s="23">
        <v>0</v>
      </c>
      <c r="F25" s="23">
        <v>0</v>
      </c>
      <c r="G25" s="23">
        <f t="shared" si="12"/>
        <v>0</v>
      </c>
    </row>
    <row r="26" spans="1:7" x14ac:dyDescent="0.2">
      <c r="A26" s="15" t="s">
        <v>123</v>
      </c>
      <c r="B26" s="23">
        <v>0</v>
      </c>
      <c r="C26" s="23">
        <v>0</v>
      </c>
      <c r="D26" s="23">
        <f t="shared" si="11"/>
        <v>0</v>
      </c>
      <c r="E26" s="23">
        <v>0</v>
      </c>
      <c r="F26" s="23">
        <v>0</v>
      </c>
      <c r="G26" s="23">
        <f t="shared" si="12"/>
        <v>0</v>
      </c>
    </row>
    <row r="27" spans="1:7" x14ac:dyDescent="0.2">
      <c r="A27" s="15"/>
      <c r="B27" s="23"/>
      <c r="C27" s="23"/>
      <c r="D27" s="23"/>
      <c r="E27" s="23"/>
      <c r="F27" s="23"/>
      <c r="G27" s="23"/>
    </row>
    <row r="28" spans="1:7" x14ac:dyDescent="0.2">
      <c r="A28" s="8" t="s">
        <v>122</v>
      </c>
      <c r="B28" s="24">
        <f t="shared" ref="B28:G28" si="13">SUM(B23:B26)</f>
        <v>0</v>
      </c>
      <c r="C28" s="24">
        <f t="shared" si="13"/>
        <v>0</v>
      </c>
      <c r="D28" s="24">
        <f t="shared" si="13"/>
        <v>0</v>
      </c>
      <c r="E28" s="24">
        <f t="shared" si="13"/>
        <v>0</v>
      </c>
      <c r="F28" s="24">
        <f t="shared" si="13"/>
        <v>0</v>
      </c>
      <c r="G28" s="24">
        <f t="shared" si="13"/>
        <v>0</v>
      </c>
    </row>
    <row r="31" spans="1:7" ht="59.45" customHeight="1" x14ac:dyDescent="0.2">
      <c r="A31" s="50" t="s">
        <v>140</v>
      </c>
      <c r="B31" s="51"/>
      <c r="C31" s="51"/>
      <c r="D31" s="51"/>
      <c r="E31" s="51"/>
      <c r="F31" s="51"/>
      <c r="G31" s="52"/>
    </row>
    <row r="32" spans="1:7" x14ac:dyDescent="0.2">
      <c r="A32" s="19"/>
      <c r="B32" s="50" t="s">
        <v>56</v>
      </c>
      <c r="C32" s="51"/>
      <c r="D32" s="51"/>
      <c r="E32" s="51"/>
      <c r="F32" s="52"/>
      <c r="G32" s="45" t="s">
        <v>55</v>
      </c>
    </row>
    <row r="33" spans="1:7" ht="22.5" x14ac:dyDescent="0.2">
      <c r="A33" s="18" t="s">
        <v>50</v>
      </c>
      <c r="B33" s="2" t="s">
        <v>51</v>
      </c>
      <c r="C33" s="2" t="s">
        <v>114</v>
      </c>
      <c r="D33" s="2" t="s">
        <v>52</v>
      </c>
      <c r="E33" s="2" t="s">
        <v>53</v>
      </c>
      <c r="F33" s="2" t="s">
        <v>54</v>
      </c>
      <c r="G33" s="46"/>
    </row>
    <row r="34" spans="1:7" x14ac:dyDescent="0.2">
      <c r="A34" s="20"/>
      <c r="B34" s="21"/>
      <c r="C34" s="21"/>
      <c r="D34" s="21"/>
      <c r="E34" s="21"/>
      <c r="F34" s="21"/>
      <c r="G34" s="21"/>
    </row>
    <row r="35" spans="1:7" x14ac:dyDescent="0.2">
      <c r="A35" s="16" t="s">
        <v>12</v>
      </c>
      <c r="B35" s="23">
        <v>0</v>
      </c>
      <c r="C35" s="23">
        <v>0</v>
      </c>
      <c r="D35" s="23">
        <f t="shared" ref="D35:D47" si="14">B35+C35</f>
        <v>0</v>
      </c>
      <c r="E35" s="23">
        <v>0</v>
      </c>
      <c r="F35" s="23">
        <v>0</v>
      </c>
      <c r="G35" s="23">
        <f t="shared" ref="G35:G47" si="15">D35-E35</f>
        <v>0</v>
      </c>
    </row>
    <row r="36" spans="1:7" x14ac:dyDescent="0.2">
      <c r="A36" s="16"/>
      <c r="B36" s="23"/>
      <c r="C36" s="23"/>
      <c r="D36" s="23"/>
      <c r="E36" s="23"/>
      <c r="F36" s="23"/>
      <c r="G36" s="23"/>
    </row>
    <row r="37" spans="1:7" x14ac:dyDescent="0.2">
      <c r="A37" s="16" t="s">
        <v>11</v>
      </c>
      <c r="B37" s="23">
        <v>0</v>
      </c>
      <c r="C37" s="23">
        <v>0</v>
      </c>
      <c r="D37" s="23">
        <f t="shared" si="14"/>
        <v>0</v>
      </c>
      <c r="E37" s="23">
        <v>0</v>
      </c>
      <c r="F37" s="23">
        <v>0</v>
      </c>
      <c r="G37" s="23">
        <f t="shared" si="15"/>
        <v>0</v>
      </c>
    </row>
    <row r="38" spans="1:7" x14ac:dyDescent="0.2">
      <c r="A38" s="16"/>
      <c r="B38" s="23"/>
      <c r="C38" s="23"/>
      <c r="D38" s="23"/>
      <c r="E38" s="23"/>
      <c r="F38" s="23"/>
      <c r="G38" s="23"/>
    </row>
    <row r="39" spans="1:7" x14ac:dyDescent="0.2">
      <c r="A39" s="16" t="s">
        <v>13</v>
      </c>
      <c r="B39" s="23">
        <v>0</v>
      </c>
      <c r="C39" s="23">
        <v>0</v>
      </c>
      <c r="D39" s="23">
        <f t="shared" si="14"/>
        <v>0</v>
      </c>
      <c r="E39" s="23">
        <v>0</v>
      </c>
      <c r="F39" s="23">
        <v>0</v>
      </c>
      <c r="G39" s="23">
        <f t="shared" si="15"/>
        <v>0</v>
      </c>
    </row>
    <row r="40" spans="1:7" x14ac:dyDescent="0.2">
      <c r="A40" s="16"/>
      <c r="B40" s="23"/>
      <c r="C40" s="23"/>
      <c r="D40" s="23"/>
      <c r="E40" s="23"/>
      <c r="F40" s="23"/>
      <c r="G40" s="23"/>
    </row>
    <row r="41" spans="1:7" x14ac:dyDescent="0.2">
      <c r="A41" s="16" t="s">
        <v>25</v>
      </c>
      <c r="B41" s="23">
        <v>0</v>
      </c>
      <c r="C41" s="23">
        <v>0</v>
      </c>
      <c r="D41" s="23">
        <f t="shared" si="14"/>
        <v>0</v>
      </c>
      <c r="E41" s="23">
        <v>0</v>
      </c>
      <c r="F41" s="23">
        <v>0</v>
      </c>
      <c r="G41" s="23">
        <f t="shared" si="15"/>
        <v>0</v>
      </c>
    </row>
    <row r="42" spans="1:7" x14ac:dyDescent="0.2">
      <c r="A42" s="16"/>
      <c r="B42" s="23"/>
      <c r="C42" s="23"/>
      <c r="D42" s="23"/>
      <c r="E42" s="23"/>
      <c r="F42" s="23"/>
      <c r="G42" s="23"/>
    </row>
    <row r="43" spans="1:7" ht="22.5" x14ac:dyDescent="0.2">
      <c r="A43" s="16" t="s">
        <v>26</v>
      </c>
      <c r="B43" s="23">
        <v>0</v>
      </c>
      <c r="C43" s="23">
        <v>0</v>
      </c>
      <c r="D43" s="23">
        <f t="shared" si="14"/>
        <v>0</v>
      </c>
      <c r="E43" s="23">
        <v>0</v>
      </c>
      <c r="F43" s="23">
        <v>0</v>
      </c>
      <c r="G43" s="23">
        <f t="shared" si="15"/>
        <v>0</v>
      </c>
    </row>
    <row r="44" spans="1:7" x14ac:dyDescent="0.2">
      <c r="A44" s="16"/>
      <c r="B44" s="23"/>
      <c r="C44" s="23"/>
      <c r="D44" s="23"/>
      <c r="E44" s="23"/>
      <c r="F44" s="23"/>
      <c r="G44" s="23"/>
    </row>
    <row r="45" spans="1:7" ht="22.5" x14ac:dyDescent="0.2">
      <c r="A45" s="16" t="s">
        <v>124</v>
      </c>
      <c r="B45" s="23">
        <v>0</v>
      </c>
      <c r="C45" s="23">
        <v>0</v>
      </c>
      <c r="D45" s="23">
        <f t="shared" ref="D45" si="16">B45+C45</f>
        <v>0</v>
      </c>
      <c r="E45" s="23">
        <v>0</v>
      </c>
      <c r="F45" s="23">
        <v>0</v>
      </c>
      <c r="G45" s="23">
        <f t="shared" ref="G45" si="17">D45-E45</f>
        <v>0</v>
      </c>
    </row>
    <row r="46" spans="1:7" x14ac:dyDescent="0.2">
      <c r="A46" s="16"/>
      <c r="B46" s="23"/>
      <c r="C46" s="23"/>
      <c r="D46" s="23"/>
      <c r="E46" s="23"/>
      <c r="F46" s="23"/>
      <c r="G46" s="23"/>
    </row>
    <row r="47" spans="1:7" x14ac:dyDescent="0.2">
      <c r="A47" s="16" t="s">
        <v>14</v>
      </c>
      <c r="B47" s="23">
        <v>0</v>
      </c>
      <c r="C47" s="23">
        <v>0</v>
      </c>
      <c r="D47" s="23">
        <f t="shared" si="14"/>
        <v>0</v>
      </c>
      <c r="E47" s="23">
        <v>0</v>
      </c>
      <c r="F47" s="23">
        <v>0</v>
      </c>
      <c r="G47" s="23">
        <f t="shared" si="15"/>
        <v>0</v>
      </c>
    </row>
    <row r="48" spans="1:7" x14ac:dyDescent="0.2">
      <c r="A48" s="16"/>
      <c r="B48" s="23"/>
      <c r="C48" s="23"/>
      <c r="D48" s="23"/>
      <c r="E48" s="23"/>
      <c r="F48" s="23"/>
      <c r="G48" s="23"/>
    </row>
    <row r="49" spans="1:7" x14ac:dyDescent="0.2">
      <c r="A49" s="16" t="s">
        <v>125</v>
      </c>
      <c r="B49" s="23">
        <v>215087807.53999999</v>
      </c>
      <c r="C49" s="23">
        <v>73802282.810000002</v>
      </c>
      <c r="D49" s="23">
        <f t="shared" ref="D49" si="18">B49+C49</f>
        <v>288890090.35000002</v>
      </c>
      <c r="E49" s="23">
        <v>47125706.43</v>
      </c>
      <c r="F49" s="23">
        <v>47125706.43</v>
      </c>
      <c r="G49" s="23">
        <f t="shared" ref="G49" si="19">D49-E49</f>
        <v>241764383.92000002</v>
      </c>
    </row>
    <row r="50" spans="1:7" x14ac:dyDescent="0.2">
      <c r="A50" s="16"/>
      <c r="B50" s="23"/>
      <c r="C50" s="23"/>
      <c r="D50" s="23"/>
      <c r="E50" s="23"/>
      <c r="F50" s="23"/>
      <c r="G50" s="23"/>
    </row>
    <row r="51" spans="1:7" x14ac:dyDescent="0.2">
      <c r="A51" s="8" t="s">
        <v>122</v>
      </c>
      <c r="B51" s="24">
        <f t="shared" ref="B51:G51" si="20">SUM(B35:B49)</f>
        <v>215087807.53999999</v>
      </c>
      <c r="C51" s="24">
        <f t="shared" si="20"/>
        <v>73802282.810000002</v>
      </c>
      <c r="D51" s="24">
        <f t="shared" si="20"/>
        <v>288890090.35000002</v>
      </c>
      <c r="E51" s="24">
        <f t="shared" si="20"/>
        <v>47125706.43</v>
      </c>
      <c r="F51" s="24">
        <f t="shared" si="20"/>
        <v>47125706.43</v>
      </c>
      <c r="G51" s="24">
        <f t="shared" si="20"/>
        <v>241764383.92000002</v>
      </c>
    </row>
    <row r="53" spans="1:7" x14ac:dyDescent="0.2">
      <c r="A53" s="1" t="s">
        <v>115</v>
      </c>
    </row>
  </sheetData>
  <sheetProtection formatCells="0" formatColumns="0" formatRows="0" insertRows="0" deleteRows="0" autoFilter="0"/>
  <mergeCells count="9">
    <mergeCell ref="G2:G3"/>
    <mergeCell ref="A1:G1"/>
    <mergeCell ref="A19:G19"/>
    <mergeCell ref="G32:G33"/>
    <mergeCell ref="G20:G21"/>
    <mergeCell ref="A31:G31"/>
    <mergeCell ref="B2:F2"/>
    <mergeCell ref="B20:F20"/>
    <mergeCell ref="B32:F3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50" t="s">
        <v>129</v>
      </c>
      <c r="B1" s="51"/>
      <c r="C1" s="51"/>
      <c r="D1" s="51"/>
      <c r="E1" s="51"/>
      <c r="F1" s="51"/>
      <c r="G1" s="52"/>
    </row>
    <row r="2" spans="1:7" x14ac:dyDescent="0.2">
      <c r="A2" s="19"/>
      <c r="B2" s="50" t="s">
        <v>56</v>
      </c>
      <c r="C2" s="51"/>
      <c r="D2" s="51"/>
      <c r="E2" s="51"/>
      <c r="F2" s="52"/>
      <c r="G2" s="45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6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8" t="s">
        <v>0</v>
      </c>
      <c r="B5" s="23">
        <v>192680203.94999999</v>
      </c>
      <c r="C5" s="23">
        <v>7917194</v>
      </c>
      <c r="D5" s="23">
        <f>B5+C5</f>
        <v>200597397.94999999</v>
      </c>
      <c r="E5" s="23">
        <v>38503607.630000003</v>
      </c>
      <c r="F5" s="23">
        <v>38503607.630000003</v>
      </c>
      <c r="G5" s="23">
        <f>D5-E5</f>
        <v>162093790.31999999</v>
      </c>
    </row>
    <row r="6" spans="1:7" x14ac:dyDescent="0.2">
      <c r="A6" s="28"/>
      <c r="B6" s="23"/>
      <c r="C6" s="23"/>
      <c r="D6" s="23"/>
      <c r="E6" s="23"/>
      <c r="F6" s="23"/>
      <c r="G6" s="23"/>
    </row>
    <row r="7" spans="1:7" x14ac:dyDescent="0.2">
      <c r="A7" s="28" t="s">
        <v>1</v>
      </c>
      <c r="B7" s="23">
        <v>22407603.59</v>
      </c>
      <c r="C7" s="23">
        <v>65885088.810000002</v>
      </c>
      <c r="D7" s="23">
        <f>B7+C7</f>
        <v>88292692.400000006</v>
      </c>
      <c r="E7" s="23">
        <v>8622098.8000000007</v>
      </c>
      <c r="F7" s="23">
        <v>8622098.8000000007</v>
      </c>
      <c r="G7" s="23">
        <f>D7-E7</f>
        <v>79670593.600000009</v>
      </c>
    </row>
    <row r="8" spans="1:7" x14ac:dyDescent="0.2">
      <c r="A8" s="28"/>
      <c r="B8" s="23"/>
      <c r="C8" s="23"/>
      <c r="D8" s="23"/>
      <c r="E8" s="23"/>
      <c r="F8" s="23"/>
      <c r="G8" s="23"/>
    </row>
    <row r="9" spans="1:7" x14ac:dyDescent="0.2">
      <c r="A9" s="28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8"/>
      <c r="B10" s="23"/>
      <c r="C10" s="23"/>
      <c r="D10" s="23"/>
      <c r="E10" s="23"/>
      <c r="F10" s="23"/>
      <c r="G10" s="23"/>
    </row>
    <row r="11" spans="1:7" x14ac:dyDescent="0.2">
      <c r="A11" s="28" t="s">
        <v>39</v>
      </c>
      <c r="B11" s="23">
        <v>0</v>
      </c>
      <c r="C11" s="23">
        <v>0</v>
      </c>
      <c r="D11" s="23">
        <f>B11+C11</f>
        <v>0</v>
      </c>
      <c r="E11" s="23">
        <v>0</v>
      </c>
      <c r="F11" s="23">
        <v>0</v>
      </c>
      <c r="G11" s="23">
        <f>D11-E11</f>
        <v>0</v>
      </c>
    </row>
    <row r="12" spans="1:7" x14ac:dyDescent="0.2">
      <c r="A12" s="28"/>
      <c r="B12" s="23"/>
      <c r="C12" s="23"/>
      <c r="D12" s="23"/>
      <c r="E12" s="23"/>
      <c r="F12" s="23"/>
      <c r="G12" s="23"/>
    </row>
    <row r="13" spans="1:7" x14ac:dyDescent="0.2">
      <c r="A13" s="29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122</v>
      </c>
      <c r="B15" s="26">
        <f t="shared" ref="B15:G15" si="0">SUM(B5+B7+B9+B11+B13)</f>
        <v>215087807.53999999</v>
      </c>
      <c r="C15" s="26">
        <f t="shared" si="0"/>
        <v>73802282.810000002</v>
      </c>
      <c r="D15" s="26">
        <f t="shared" si="0"/>
        <v>288890090.35000002</v>
      </c>
      <c r="E15" s="26">
        <f t="shared" si="0"/>
        <v>47125706.430000007</v>
      </c>
      <c r="F15" s="26">
        <f t="shared" si="0"/>
        <v>47125706.430000007</v>
      </c>
      <c r="G15" s="26">
        <f t="shared" si="0"/>
        <v>241764383.92000002</v>
      </c>
    </row>
    <row r="18" spans="1:1" x14ac:dyDescent="0.2">
      <c r="A18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showGridLines="0" topLeftCell="B1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35" customWidth="1"/>
    <col min="3" max="3" width="19.83203125" style="35" customWidth="1"/>
    <col min="4" max="7" width="18.33203125" style="35" customWidth="1"/>
    <col min="8" max="16384" width="12" style="1"/>
  </cols>
  <sheetData>
    <row r="1" spans="1:8" ht="60.6" customHeight="1" x14ac:dyDescent="0.2">
      <c r="A1" s="51" t="s">
        <v>128</v>
      </c>
      <c r="B1" s="51"/>
      <c r="C1" s="51"/>
      <c r="D1" s="51"/>
      <c r="E1" s="51"/>
      <c r="F1" s="51"/>
      <c r="G1" s="52"/>
    </row>
    <row r="2" spans="1:8" x14ac:dyDescent="0.2">
      <c r="A2" s="19"/>
      <c r="B2" s="55" t="s">
        <v>56</v>
      </c>
      <c r="C2" s="56"/>
      <c r="D2" s="56"/>
      <c r="E2" s="56"/>
      <c r="F2" s="57"/>
      <c r="G2" s="45" t="s">
        <v>55</v>
      </c>
    </row>
    <row r="3" spans="1:8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6"/>
    </row>
    <row r="4" spans="1:8" x14ac:dyDescent="0.2">
      <c r="A4" s="9" t="s">
        <v>57</v>
      </c>
      <c r="B4" s="31">
        <f>SUM(B5:B11)</f>
        <v>90470499.769999996</v>
      </c>
      <c r="C4" s="31">
        <f>SUM(C5:C11)</f>
        <v>551394.55000000005</v>
      </c>
      <c r="D4" s="31">
        <f>B4+C4</f>
        <v>91021894.319999993</v>
      </c>
      <c r="E4" s="31">
        <f>SUM(E5:E11)</f>
        <v>17939225.25</v>
      </c>
      <c r="F4" s="37">
        <f>SUM(F5:F11)</f>
        <v>17939225.25</v>
      </c>
      <c r="G4" s="31">
        <f>D4-E4</f>
        <v>73082669.069999993</v>
      </c>
    </row>
    <row r="5" spans="1:8" x14ac:dyDescent="0.2">
      <c r="A5" s="11" t="s">
        <v>61</v>
      </c>
      <c r="B5" s="32">
        <v>52065304.850000001</v>
      </c>
      <c r="C5" s="32">
        <v>0</v>
      </c>
      <c r="D5" s="32">
        <f t="shared" ref="D5:D68" si="0">B5+C5</f>
        <v>52065304.850000001</v>
      </c>
      <c r="E5" s="32">
        <v>9916056.8399999999</v>
      </c>
      <c r="F5" s="32">
        <v>9916056.8399999999</v>
      </c>
      <c r="G5" s="32">
        <f t="shared" ref="G5:G68" si="1">D5-E5</f>
        <v>42149248.010000005</v>
      </c>
      <c r="H5" s="6">
        <v>1100</v>
      </c>
    </row>
    <row r="6" spans="1:8" x14ac:dyDescent="0.2">
      <c r="A6" s="11" t="s">
        <v>62</v>
      </c>
      <c r="B6" s="32">
        <v>840000</v>
      </c>
      <c r="C6" s="32">
        <v>551394.55000000005</v>
      </c>
      <c r="D6" s="32">
        <f t="shared" si="0"/>
        <v>1391394.55</v>
      </c>
      <c r="E6" s="32">
        <v>412352.13</v>
      </c>
      <c r="F6" s="32">
        <v>412352.13</v>
      </c>
      <c r="G6" s="32">
        <f t="shared" si="1"/>
        <v>979042.42</v>
      </c>
      <c r="H6" s="6">
        <v>1200</v>
      </c>
    </row>
    <row r="7" spans="1:8" x14ac:dyDescent="0.2">
      <c r="A7" s="11" t="s">
        <v>63</v>
      </c>
      <c r="B7" s="32">
        <v>10279061.449999999</v>
      </c>
      <c r="C7" s="32">
        <v>0</v>
      </c>
      <c r="D7" s="32">
        <f t="shared" si="0"/>
        <v>10279061.449999999</v>
      </c>
      <c r="E7" s="32">
        <v>359331.43</v>
      </c>
      <c r="F7" s="32">
        <v>359331.43</v>
      </c>
      <c r="G7" s="32">
        <f t="shared" si="1"/>
        <v>9919730.0199999996</v>
      </c>
      <c r="H7" s="6">
        <v>1300</v>
      </c>
    </row>
    <row r="8" spans="1:8" x14ac:dyDescent="0.2">
      <c r="A8" s="11" t="s">
        <v>33</v>
      </c>
      <c r="B8" s="32">
        <v>14293597.560000001</v>
      </c>
      <c r="C8" s="32">
        <v>0</v>
      </c>
      <c r="D8" s="32">
        <f t="shared" si="0"/>
        <v>14293597.560000001</v>
      </c>
      <c r="E8" s="32">
        <v>3986457.8</v>
      </c>
      <c r="F8" s="32">
        <v>3986457.8</v>
      </c>
      <c r="G8" s="32">
        <f t="shared" si="1"/>
        <v>10307139.760000002</v>
      </c>
      <c r="H8" s="6">
        <v>1400</v>
      </c>
    </row>
    <row r="9" spans="1:8" x14ac:dyDescent="0.2">
      <c r="A9" s="11" t="s">
        <v>64</v>
      </c>
      <c r="B9" s="32">
        <v>12992535.91</v>
      </c>
      <c r="C9" s="32">
        <v>0</v>
      </c>
      <c r="D9" s="32">
        <f t="shared" si="0"/>
        <v>12992535.91</v>
      </c>
      <c r="E9" s="32">
        <v>3265027.05</v>
      </c>
      <c r="F9" s="32">
        <v>3265027.05</v>
      </c>
      <c r="G9" s="32">
        <f t="shared" si="1"/>
        <v>9727508.8599999994</v>
      </c>
      <c r="H9" s="6">
        <v>1500</v>
      </c>
    </row>
    <row r="10" spans="1:8" x14ac:dyDescent="0.2">
      <c r="A10" s="11" t="s">
        <v>34</v>
      </c>
      <c r="B10" s="32">
        <v>0</v>
      </c>
      <c r="C10" s="32">
        <v>0</v>
      </c>
      <c r="D10" s="32">
        <f t="shared" si="0"/>
        <v>0</v>
      </c>
      <c r="E10" s="32">
        <v>0</v>
      </c>
      <c r="F10" s="32">
        <v>0</v>
      </c>
      <c r="G10" s="32">
        <f t="shared" si="1"/>
        <v>0</v>
      </c>
      <c r="H10" s="6">
        <v>1600</v>
      </c>
    </row>
    <row r="11" spans="1:8" x14ac:dyDescent="0.2">
      <c r="A11" s="11" t="s">
        <v>65</v>
      </c>
      <c r="B11" s="32">
        <v>0</v>
      </c>
      <c r="C11" s="32">
        <v>0</v>
      </c>
      <c r="D11" s="32">
        <f t="shared" si="0"/>
        <v>0</v>
      </c>
      <c r="E11" s="32">
        <v>0</v>
      </c>
      <c r="F11" s="32">
        <v>0</v>
      </c>
      <c r="G11" s="32">
        <f t="shared" si="1"/>
        <v>0</v>
      </c>
      <c r="H11" s="6">
        <v>1700</v>
      </c>
    </row>
    <row r="12" spans="1:8" x14ac:dyDescent="0.2">
      <c r="A12" s="9" t="s">
        <v>117</v>
      </c>
      <c r="B12" s="33">
        <f>SUM(B13:B21)</f>
        <v>22641676.270000003</v>
      </c>
      <c r="C12" s="33">
        <f>SUM(C13:C21)</f>
        <v>1845776.55</v>
      </c>
      <c r="D12" s="33">
        <f t="shared" si="0"/>
        <v>24487452.820000004</v>
      </c>
      <c r="E12" s="33">
        <f>SUM(E13:E21)</f>
        <v>5155115.0100000007</v>
      </c>
      <c r="F12" s="38">
        <f>SUM(F13:F21)</f>
        <v>5155115.0100000007</v>
      </c>
      <c r="G12" s="33">
        <f t="shared" si="1"/>
        <v>19332337.810000002</v>
      </c>
      <c r="H12" s="10">
        <v>0</v>
      </c>
    </row>
    <row r="13" spans="1:8" x14ac:dyDescent="0.2">
      <c r="A13" s="11" t="s">
        <v>66</v>
      </c>
      <c r="B13" s="32">
        <v>1598365.32</v>
      </c>
      <c r="C13" s="32">
        <v>42504</v>
      </c>
      <c r="D13" s="32">
        <f t="shared" si="0"/>
        <v>1640869.32</v>
      </c>
      <c r="E13" s="32">
        <v>338185.9</v>
      </c>
      <c r="F13" s="32">
        <v>338185.9</v>
      </c>
      <c r="G13" s="32">
        <f t="shared" si="1"/>
        <v>1302683.42</v>
      </c>
      <c r="H13" s="6">
        <v>2100</v>
      </c>
    </row>
    <row r="14" spans="1:8" x14ac:dyDescent="0.2">
      <c r="A14" s="11" t="s">
        <v>67</v>
      </c>
      <c r="B14" s="32">
        <v>250817.53</v>
      </c>
      <c r="C14" s="32">
        <v>0</v>
      </c>
      <c r="D14" s="32">
        <f t="shared" si="0"/>
        <v>250817.53</v>
      </c>
      <c r="E14" s="32">
        <v>36824.46</v>
      </c>
      <c r="F14" s="32">
        <v>36824.46</v>
      </c>
      <c r="G14" s="32">
        <f t="shared" si="1"/>
        <v>213993.07</v>
      </c>
      <c r="H14" s="6">
        <v>2200</v>
      </c>
    </row>
    <row r="15" spans="1:8" x14ac:dyDescent="0.2">
      <c r="A15" s="11" t="s">
        <v>68</v>
      </c>
      <c r="B15" s="32">
        <v>0</v>
      </c>
      <c r="C15" s="32">
        <v>0</v>
      </c>
      <c r="D15" s="32">
        <f t="shared" si="0"/>
        <v>0</v>
      </c>
      <c r="E15" s="32">
        <v>0</v>
      </c>
      <c r="F15" s="32">
        <v>0</v>
      </c>
      <c r="G15" s="32">
        <f t="shared" si="1"/>
        <v>0</v>
      </c>
      <c r="H15" s="6">
        <v>2300</v>
      </c>
    </row>
    <row r="16" spans="1:8" x14ac:dyDescent="0.2">
      <c r="A16" s="11" t="s">
        <v>69</v>
      </c>
      <c r="B16" s="32">
        <v>7863018.4000000004</v>
      </c>
      <c r="C16" s="32">
        <v>142701.21</v>
      </c>
      <c r="D16" s="32">
        <f t="shared" si="0"/>
        <v>8005719.6100000003</v>
      </c>
      <c r="E16" s="32">
        <v>1602687.43</v>
      </c>
      <c r="F16" s="32">
        <v>1602687.43</v>
      </c>
      <c r="G16" s="32">
        <f t="shared" si="1"/>
        <v>6403032.1800000006</v>
      </c>
      <c r="H16" s="6">
        <v>2400</v>
      </c>
    </row>
    <row r="17" spans="1:8" x14ac:dyDescent="0.2">
      <c r="A17" s="11" t="s">
        <v>70</v>
      </c>
      <c r="B17" s="32">
        <v>2539000</v>
      </c>
      <c r="C17" s="32">
        <v>1010838.21</v>
      </c>
      <c r="D17" s="32">
        <f t="shared" si="0"/>
        <v>3549838.21</v>
      </c>
      <c r="E17" s="32">
        <v>1551071.21</v>
      </c>
      <c r="F17" s="32">
        <v>1551071.21</v>
      </c>
      <c r="G17" s="32">
        <f t="shared" si="1"/>
        <v>1998767</v>
      </c>
      <c r="H17" s="6">
        <v>2500</v>
      </c>
    </row>
    <row r="18" spans="1:8" x14ac:dyDescent="0.2">
      <c r="A18" s="11" t="s">
        <v>71</v>
      </c>
      <c r="B18" s="32">
        <v>4428000</v>
      </c>
      <c r="C18" s="32">
        <v>286535.34999999998</v>
      </c>
      <c r="D18" s="32">
        <f t="shared" si="0"/>
        <v>4714535.3499999996</v>
      </c>
      <c r="E18" s="32">
        <v>1058961.56</v>
      </c>
      <c r="F18" s="32">
        <v>1058961.56</v>
      </c>
      <c r="G18" s="32">
        <f t="shared" si="1"/>
        <v>3655573.7899999996</v>
      </c>
      <c r="H18" s="6">
        <v>2600</v>
      </c>
    </row>
    <row r="19" spans="1:8" x14ac:dyDescent="0.2">
      <c r="A19" s="11" t="s">
        <v>72</v>
      </c>
      <c r="B19" s="32">
        <v>1420929.85</v>
      </c>
      <c r="C19" s="32">
        <v>457202.43</v>
      </c>
      <c r="D19" s="32">
        <f t="shared" si="0"/>
        <v>1878132.28</v>
      </c>
      <c r="E19" s="32">
        <v>491510.4</v>
      </c>
      <c r="F19" s="32">
        <v>491510.4</v>
      </c>
      <c r="G19" s="32">
        <f t="shared" si="1"/>
        <v>1386621.88</v>
      </c>
      <c r="H19" s="6">
        <v>2700</v>
      </c>
    </row>
    <row r="20" spans="1:8" x14ac:dyDescent="0.2">
      <c r="A20" s="11" t="s">
        <v>73</v>
      </c>
      <c r="B20" s="32">
        <v>0</v>
      </c>
      <c r="C20" s="32">
        <v>0</v>
      </c>
      <c r="D20" s="32">
        <f t="shared" si="0"/>
        <v>0</v>
      </c>
      <c r="E20" s="32">
        <v>0</v>
      </c>
      <c r="F20" s="32">
        <v>0</v>
      </c>
      <c r="G20" s="32">
        <f t="shared" si="1"/>
        <v>0</v>
      </c>
      <c r="H20" s="6">
        <v>2800</v>
      </c>
    </row>
    <row r="21" spans="1:8" x14ac:dyDescent="0.2">
      <c r="A21" s="11" t="s">
        <v>74</v>
      </c>
      <c r="B21" s="32">
        <v>4541545.17</v>
      </c>
      <c r="C21" s="32">
        <v>-94004.65</v>
      </c>
      <c r="D21" s="32">
        <f t="shared" si="0"/>
        <v>4447540.5199999996</v>
      </c>
      <c r="E21" s="32">
        <v>75874.05</v>
      </c>
      <c r="F21" s="32">
        <v>75874.05</v>
      </c>
      <c r="G21" s="32">
        <f t="shared" si="1"/>
        <v>4371666.47</v>
      </c>
      <c r="H21" s="6">
        <v>2900</v>
      </c>
    </row>
    <row r="22" spans="1:8" x14ac:dyDescent="0.2">
      <c r="A22" s="9" t="s">
        <v>58</v>
      </c>
      <c r="B22" s="33">
        <f>SUM(B23:B31)</f>
        <v>79068027.909999996</v>
      </c>
      <c r="C22" s="33">
        <f>SUM(C23:C31)</f>
        <v>5520022.9000000004</v>
      </c>
      <c r="D22" s="33">
        <f t="shared" si="0"/>
        <v>84588050.810000002</v>
      </c>
      <c r="E22" s="33">
        <f>SUM(E23:E31)</f>
        <v>15409267.369999997</v>
      </c>
      <c r="F22" s="38">
        <f>SUM(F23:F31)</f>
        <v>15409267.369999997</v>
      </c>
      <c r="G22" s="33">
        <f t="shared" si="1"/>
        <v>69178783.439999998</v>
      </c>
      <c r="H22" s="10">
        <v>0</v>
      </c>
    </row>
    <row r="23" spans="1:8" x14ac:dyDescent="0.2">
      <c r="A23" s="11" t="s">
        <v>75</v>
      </c>
      <c r="B23" s="32">
        <v>42720524</v>
      </c>
      <c r="C23" s="32">
        <v>0</v>
      </c>
      <c r="D23" s="32">
        <f t="shared" si="0"/>
        <v>42720524</v>
      </c>
      <c r="E23" s="32">
        <v>8842277.5999999996</v>
      </c>
      <c r="F23" s="32">
        <v>8842277.5999999996</v>
      </c>
      <c r="G23" s="32">
        <f t="shared" si="1"/>
        <v>33878246.399999999</v>
      </c>
      <c r="H23" s="6">
        <v>3100</v>
      </c>
    </row>
    <row r="24" spans="1:8" x14ac:dyDescent="0.2">
      <c r="A24" s="11" t="s">
        <v>76</v>
      </c>
      <c r="B24" s="32">
        <v>1638314.17</v>
      </c>
      <c r="C24" s="32">
        <v>1970457.5</v>
      </c>
      <c r="D24" s="32">
        <f t="shared" si="0"/>
        <v>3608771.67</v>
      </c>
      <c r="E24" s="32">
        <v>1326809.99</v>
      </c>
      <c r="F24" s="32">
        <v>1326809.99</v>
      </c>
      <c r="G24" s="32">
        <f t="shared" si="1"/>
        <v>2281961.6799999997</v>
      </c>
      <c r="H24" s="6">
        <v>3200</v>
      </c>
    </row>
    <row r="25" spans="1:8" x14ac:dyDescent="0.2">
      <c r="A25" s="11" t="s">
        <v>77</v>
      </c>
      <c r="B25" s="32">
        <v>9338460.6099999994</v>
      </c>
      <c r="C25" s="32">
        <v>3519565.4</v>
      </c>
      <c r="D25" s="32">
        <f t="shared" si="0"/>
        <v>12858026.01</v>
      </c>
      <c r="E25" s="32">
        <v>560350.44999999995</v>
      </c>
      <c r="F25" s="32">
        <v>560350.44999999995</v>
      </c>
      <c r="G25" s="32">
        <f t="shared" si="1"/>
        <v>12297675.560000001</v>
      </c>
      <c r="H25" s="6">
        <v>3300</v>
      </c>
    </row>
    <row r="26" spans="1:8" x14ac:dyDescent="0.2">
      <c r="A26" s="11" t="s">
        <v>78</v>
      </c>
      <c r="B26" s="32">
        <v>2651000</v>
      </c>
      <c r="C26" s="32">
        <v>0</v>
      </c>
      <c r="D26" s="32">
        <f t="shared" si="0"/>
        <v>2651000</v>
      </c>
      <c r="E26" s="32">
        <v>600488.56999999995</v>
      </c>
      <c r="F26" s="32">
        <v>600488.56999999995</v>
      </c>
      <c r="G26" s="32">
        <f t="shared" si="1"/>
        <v>2050511.4300000002</v>
      </c>
      <c r="H26" s="6">
        <v>3400</v>
      </c>
    </row>
    <row r="27" spans="1:8" x14ac:dyDescent="0.2">
      <c r="A27" s="11" t="s">
        <v>79</v>
      </c>
      <c r="B27" s="32">
        <v>7454515.3300000001</v>
      </c>
      <c r="C27" s="32">
        <v>30000</v>
      </c>
      <c r="D27" s="32">
        <f t="shared" si="0"/>
        <v>7484515.3300000001</v>
      </c>
      <c r="E27" s="32">
        <v>757175.54</v>
      </c>
      <c r="F27" s="32">
        <v>757175.54</v>
      </c>
      <c r="G27" s="32">
        <f t="shared" si="1"/>
        <v>6727339.79</v>
      </c>
      <c r="H27" s="6">
        <v>3500</v>
      </c>
    </row>
    <row r="28" spans="1:8" x14ac:dyDescent="0.2">
      <c r="A28" s="11" t="s">
        <v>126</v>
      </c>
      <c r="B28" s="32">
        <v>609999.99</v>
      </c>
      <c r="C28" s="32">
        <v>0</v>
      </c>
      <c r="D28" s="32">
        <f t="shared" si="0"/>
        <v>609999.99</v>
      </c>
      <c r="E28" s="32">
        <v>21995.69</v>
      </c>
      <c r="F28" s="32">
        <v>21995.69</v>
      </c>
      <c r="G28" s="32">
        <f t="shared" si="1"/>
        <v>588004.30000000005</v>
      </c>
      <c r="H28" s="6">
        <v>3600</v>
      </c>
    </row>
    <row r="29" spans="1:8" x14ac:dyDescent="0.2">
      <c r="A29" s="11" t="s">
        <v>80</v>
      </c>
      <c r="B29" s="32">
        <v>192726.87</v>
      </c>
      <c r="C29" s="32">
        <v>0</v>
      </c>
      <c r="D29" s="32">
        <f t="shared" si="0"/>
        <v>192726.87</v>
      </c>
      <c r="E29" s="32">
        <v>0</v>
      </c>
      <c r="F29" s="32">
        <v>0</v>
      </c>
      <c r="G29" s="32">
        <f t="shared" si="1"/>
        <v>192726.87</v>
      </c>
      <c r="H29" s="6">
        <v>3700</v>
      </c>
    </row>
    <row r="30" spans="1:8" x14ac:dyDescent="0.2">
      <c r="A30" s="11" t="s">
        <v>81</v>
      </c>
      <c r="B30" s="32">
        <v>806306.94</v>
      </c>
      <c r="C30" s="32">
        <v>0</v>
      </c>
      <c r="D30" s="32">
        <f t="shared" si="0"/>
        <v>806306.94</v>
      </c>
      <c r="E30" s="32">
        <v>254844.53</v>
      </c>
      <c r="F30" s="32">
        <v>254844.53</v>
      </c>
      <c r="G30" s="32">
        <f t="shared" si="1"/>
        <v>551462.40999999992</v>
      </c>
      <c r="H30" s="6">
        <v>3800</v>
      </c>
    </row>
    <row r="31" spans="1:8" x14ac:dyDescent="0.2">
      <c r="A31" s="11" t="s">
        <v>18</v>
      </c>
      <c r="B31" s="32">
        <v>13656180</v>
      </c>
      <c r="C31" s="32">
        <v>0</v>
      </c>
      <c r="D31" s="32">
        <f t="shared" si="0"/>
        <v>13656180</v>
      </c>
      <c r="E31" s="32">
        <v>3045325</v>
      </c>
      <c r="F31" s="32">
        <v>3045325</v>
      </c>
      <c r="G31" s="32">
        <f t="shared" si="1"/>
        <v>10610855</v>
      </c>
      <c r="H31" s="6">
        <v>3900</v>
      </c>
    </row>
    <row r="32" spans="1:8" x14ac:dyDescent="0.2">
      <c r="A32" s="9" t="s">
        <v>118</v>
      </c>
      <c r="B32" s="33">
        <f>SUM(B33:B41)</f>
        <v>1000000</v>
      </c>
      <c r="C32" s="33">
        <f>SUM(C33:C41)</f>
        <v>0</v>
      </c>
      <c r="D32" s="33">
        <f t="shared" si="0"/>
        <v>1000000</v>
      </c>
      <c r="E32" s="33">
        <f>SUM(E33:E41)</f>
        <v>0</v>
      </c>
      <c r="F32" s="38">
        <f>SUM(F33:F41)</f>
        <v>0</v>
      </c>
      <c r="G32" s="33">
        <f t="shared" si="1"/>
        <v>1000000</v>
      </c>
      <c r="H32" s="10">
        <v>0</v>
      </c>
    </row>
    <row r="33" spans="1:8" x14ac:dyDescent="0.2">
      <c r="A33" s="11" t="s">
        <v>82</v>
      </c>
      <c r="B33" s="32">
        <v>500000</v>
      </c>
      <c r="C33" s="32">
        <v>0</v>
      </c>
      <c r="D33" s="32">
        <f t="shared" si="0"/>
        <v>500000</v>
      </c>
      <c r="E33" s="32">
        <v>0</v>
      </c>
      <c r="F33" s="32">
        <v>0</v>
      </c>
      <c r="G33" s="32">
        <f t="shared" si="1"/>
        <v>500000</v>
      </c>
      <c r="H33" s="6">
        <v>4100</v>
      </c>
    </row>
    <row r="34" spans="1:8" x14ac:dyDescent="0.2">
      <c r="A34" s="11" t="s">
        <v>83</v>
      </c>
      <c r="B34" s="32">
        <v>0</v>
      </c>
      <c r="C34" s="32">
        <v>0</v>
      </c>
      <c r="D34" s="32">
        <f t="shared" si="0"/>
        <v>0</v>
      </c>
      <c r="E34" s="32">
        <v>0</v>
      </c>
      <c r="F34" s="32">
        <v>0</v>
      </c>
      <c r="G34" s="32">
        <f t="shared" si="1"/>
        <v>0</v>
      </c>
      <c r="H34" s="6">
        <v>4200</v>
      </c>
    </row>
    <row r="35" spans="1:8" x14ac:dyDescent="0.2">
      <c r="A35" s="11" t="s">
        <v>84</v>
      </c>
      <c r="B35" s="32">
        <v>0</v>
      </c>
      <c r="C35" s="32">
        <v>0</v>
      </c>
      <c r="D35" s="32">
        <f t="shared" si="0"/>
        <v>0</v>
      </c>
      <c r="E35" s="32">
        <v>0</v>
      </c>
      <c r="F35" s="32">
        <v>0</v>
      </c>
      <c r="G35" s="32">
        <f t="shared" si="1"/>
        <v>0</v>
      </c>
      <c r="H35" s="6">
        <v>4300</v>
      </c>
    </row>
    <row r="36" spans="1:8" x14ac:dyDescent="0.2">
      <c r="A36" s="11" t="s">
        <v>85</v>
      </c>
      <c r="B36" s="32">
        <v>500000</v>
      </c>
      <c r="C36" s="32">
        <v>0</v>
      </c>
      <c r="D36" s="32">
        <f t="shared" si="0"/>
        <v>500000</v>
      </c>
      <c r="E36" s="32">
        <v>0</v>
      </c>
      <c r="F36" s="32">
        <v>0</v>
      </c>
      <c r="G36" s="32">
        <f t="shared" si="1"/>
        <v>500000</v>
      </c>
      <c r="H36" s="6">
        <v>4400</v>
      </c>
    </row>
    <row r="37" spans="1:8" x14ac:dyDescent="0.2">
      <c r="A37" s="11" t="s">
        <v>39</v>
      </c>
      <c r="B37" s="32">
        <v>0</v>
      </c>
      <c r="C37" s="32">
        <v>0</v>
      </c>
      <c r="D37" s="32">
        <f t="shared" si="0"/>
        <v>0</v>
      </c>
      <c r="E37" s="32">
        <v>0</v>
      </c>
      <c r="F37" s="32">
        <v>0</v>
      </c>
      <c r="G37" s="32">
        <f t="shared" si="1"/>
        <v>0</v>
      </c>
      <c r="H37" s="6">
        <v>4500</v>
      </c>
    </row>
    <row r="38" spans="1:8" x14ac:dyDescent="0.2">
      <c r="A38" s="11" t="s">
        <v>86</v>
      </c>
      <c r="B38" s="32">
        <v>0</v>
      </c>
      <c r="C38" s="32">
        <v>0</v>
      </c>
      <c r="D38" s="32">
        <f t="shared" si="0"/>
        <v>0</v>
      </c>
      <c r="E38" s="32">
        <v>0</v>
      </c>
      <c r="F38" s="32">
        <v>0</v>
      </c>
      <c r="G38" s="32">
        <f t="shared" si="1"/>
        <v>0</v>
      </c>
      <c r="H38" s="6">
        <v>4600</v>
      </c>
    </row>
    <row r="39" spans="1:8" x14ac:dyDescent="0.2">
      <c r="A39" s="11" t="s">
        <v>87</v>
      </c>
      <c r="B39" s="32">
        <v>0</v>
      </c>
      <c r="C39" s="32">
        <v>0</v>
      </c>
      <c r="D39" s="32">
        <f t="shared" si="0"/>
        <v>0</v>
      </c>
      <c r="E39" s="32">
        <v>0</v>
      </c>
      <c r="F39" s="32">
        <v>0</v>
      </c>
      <c r="G39" s="32">
        <f t="shared" si="1"/>
        <v>0</v>
      </c>
      <c r="H39" s="6">
        <v>4700</v>
      </c>
    </row>
    <row r="40" spans="1:8" x14ac:dyDescent="0.2">
      <c r="A40" s="11" t="s">
        <v>35</v>
      </c>
      <c r="B40" s="32">
        <v>0</v>
      </c>
      <c r="C40" s="32">
        <v>0</v>
      </c>
      <c r="D40" s="32">
        <f t="shared" si="0"/>
        <v>0</v>
      </c>
      <c r="E40" s="32">
        <v>0</v>
      </c>
      <c r="F40" s="32">
        <v>0</v>
      </c>
      <c r="G40" s="32">
        <f t="shared" si="1"/>
        <v>0</v>
      </c>
      <c r="H40" s="6">
        <v>4800</v>
      </c>
    </row>
    <row r="41" spans="1:8" x14ac:dyDescent="0.2">
      <c r="A41" s="11" t="s">
        <v>88</v>
      </c>
      <c r="B41" s="32">
        <v>0</v>
      </c>
      <c r="C41" s="32">
        <v>0</v>
      </c>
      <c r="D41" s="32">
        <f t="shared" si="0"/>
        <v>0</v>
      </c>
      <c r="E41" s="32">
        <v>0</v>
      </c>
      <c r="F41" s="32">
        <v>0</v>
      </c>
      <c r="G41" s="32">
        <f t="shared" si="1"/>
        <v>0</v>
      </c>
      <c r="H41" s="6">
        <v>4900</v>
      </c>
    </row>
    <row r="42" spans="1:8" x14ac:dyDescent="0.2">
      <c r="A42" s="9" t="s">
        <v>119</v>
      </c>
      <c r="B42" s="33">
        <f>SUM(B43:B51)</f>
        <v>11351877.32</v>
      </c>
      <c r="C42" s="33">
        <f>SUM(C43:C51)</f>
        <v>1405428.09</v>
      </c>
      <c r="D42" s="33">
        <f t="shared" si="0"/>
        <v>12757305.41</v>
      </c>
      <c r="E42" s="33">
        <f>SUM(E43:E51)</f>
        <v>625732.56000000006</v>
      </c>
      <c r="F42" s="38">
        <f>SUM(F43:F51)</f>
        <v>625732.56000000006</v>
      </c>
      <c r="G42" s="33">
        <f t="shared" si="1"/>
        <v>12131572.85</v>
      </c>
      <c r="H42" s="10">
        <v>0</v>
      </c>
    </row>
    <row r="43" spans="1:8" x14ac:dyDescent="0.2">
      <c r="A43" s="3" t="s">
        <v>89</v>
      </c>
      <c r="B43" s="32">
        <v>769923.22</v>
      </c>
      <c r="C43" s="32">
        <v>296988.74</v>
      </c>
      <c r="D43" s="32">
        <f t="shared" si="0"/>
        <v>1066911.96</v>
      </c>
      <c r="E43" s="32">
        <v>202855.18</v>
      </c>
      <c r="F43" s="32">
        <v>202855.18</v>
      </c>
      <c r="G43" s="32">
        <f t="shared" si="1"/>
        <v>864056.78</v>
      </c>
      <c r="H43" s="6">
        <v>5100</v>
      </c>
    </row>
    <row r="44" spans="1:8" x14ac:dyDescent="0.2">
      <c r="A44" s="11" t="s">
        <v>90</v>
      </c>
      <c r="B44" s="32">
        <v>0</v>
      </c>
      <c r="C44" s="32">
        <v>0</v>
      </c>
      <c r="D44" s="32">
        <f t="shared" si="0"/>
        <v>0</v>
      </c>
      <c r="E44" s="32">
        <v>0</v>
      </c>
      <c r="F44" s="32">
        <v>0</v>
      </c>
      <c r="G44" s="32">
        <f t="shared" si="1"/>
        <v>0</v>
      </c>
      <c r="H44" s="6">
        <v>5200</v>
      </c>
    </row>
    <row r="45" spans="1:8" x14ac:dyDescent="0.2">
      <c r="A45" s="11" t="s">
        <v>91</v>
      </c>
      <c r="B45" s="32">
        <v>114000</v>
      </c>
      <c r="C45" s="32">
        <v>82890</v>
      </c>
      <c r="D45" s="32">
        <f t="shared" si="0"/>
        <v>196890</v>
      </c>
      <c r="E45" s="32">
        <v>196890</v>
      </c>
      <c r="F45" s="32">
        <v>196890</v>
      </c>
      <c r="G45" s="32">
        <f t="shared" si="1"/>
        <v>0</v>
      </c>
      <c r="H45" s="6">
        <v>5300</v>
      </c>
    </row>
    <row r="46" spans="1:8" x14ac:dyDescent="0.2">
      <c r="A46" s="11" t="s">
        <v>92</v>
      </c>
      <c r="B46" s="32">
        <v>6020000</v>
      </c>
      <c r="C46" s="32">
        <v>-1891560.65</v>
      </c>
      <c r="D46" s="32">
        <f t="shared" si="0"/>
        <v>4128439.35</v>
      </c>
      <c r="E46" s="32">
        <v>0</v>
      </c>
      <c r="F46" s="32">
        <v>0</v>
      </c>
      <c r="G46" s="32">
        <f t="shared" si="1"/>
        <v>4128439.35</v>
      </c>
      <c r="H46" s="6">
        <v>5400</v>
      </c>
    </row>
    <row r="47" spans="1:8" x14ac:dyDescent="0.2">
      <c r="A47" s="11" t="s">
        <v>93</v>
      </c>
      <c r="B47" s="32">
        <v>0</v>
      </c>
      <c r="C47" s="32">
        <v>0</v>
      </c>
      <c r="D47" s="32">
        <f t="shared" si="0"/>
        <v>0</v>
      </c>
      <c r="E47" s="32">
        <v>0</v>
      </c>
      <c r="F47" s="32">
        <v>0</v>
      </c>
      <c r="G47" s="32">
        <f t="shared" si="1"/>
        <v>0</v>
      </c>
      <c r="H47" s="6">
        <v>5500</v>
      </c>
    </row>
    <row r="48" spans="1:8" x14ac:dyDescent="0.2">
      <c r="A48" s="11" t="s">
        <v>94</v>
      </c>
      <c r="B48" s="32">
        <v>4307954.0999999996</v>
      </c>
      <c r="C48" s="32">
        <v>-82890</v>
      </c>
      <c r="D48" s="32">
        <f t="shared" si="0"/>
        <v>4225064.0999999996</v>
      </c>
      <c r="E48" s="32">
        <v>225987.38</v>
      </c>
      <c r="F48" s="32">
        <v>225987.38</v>
      </c>
      <c r="G48" s="32">
        <f t="shared" si="1"/>
        <v>3999076.7199999997</v>
      </c>
      <c r="H48" s="6">
        <v>5600</v>
      </c>
    </row>
    <row r="49" spans="1:8" x14ac:dyDescent="0.2">
      <c r="A49" s="11" t="s">
        <v>95</v>
      </c>
      <c r="B49" s="32">
        <v>0</v>
      </c>
      <c r="C49" s="32">
        <v>0</v>
      </c>
      <c r="D49" s="32">
        <f t="shared" si="0"/>
        <v>0</v>
      </c>
      <c r="E49" s="32">
        <v>0</v>
      </c>
      <c r="F49" s="32">
        <v>0</v>
      </c>
      <c r="G49" s="32">
        <f t="shared" si="1"/>
        <v>0</v>
      </c>
      <c r="H49" s="6">
        <v>5700</v>
      </c>
    </row>
    <row r="50" spans="1:8" x14ac:dyDescent="0.2">
      <c r="A50" s="11" t="s">
        <v>96</v>
      </c>
      <c r="B50" s="32">
        <v>0</v>
      </c>
      <c r="C50" s="32">
        <v>0</v>
      </c>
      <c r="D50" s="32">
        <f t="shared" si="0"/>
        <v>0</v>
      </c>
      <c r="E50" s="32">
        <v>0</v>
      </c>
      <c r="F50" s="32">
        <v>0</v>
      </c>
      <c r="G50" s="32">
        <f t="shared" si="1"/>
        <v>0</v>
      </c>
      <c r="H50" s="6">
        <v>5800</v>
      </c>
    </row>
    <row r="51" spans="1:8" x14ac:dyDescent="0.2">
      <c r="A51" s="11" t="s">
        <v>97</v>
      </c>
      <c r="B51" s="32">
        <v>140000</v>
      </c>
      <c r="C51" s="32">
        <v>3000000</v>
      </c>
      <c r="D51" s="32">
        <f t="shared" si="0"/>
        <v>3140000</v>
      </c>
      <c r="E51" s="32">
        <v>0</v>
      </c>
      <c r="F51" s="32">
        <v>0</v>
      </c>
      <c r="G51" s="32">
        <f t="shared" si="1"/>
        <v>3140000</v>
      </c>
      <c r="H51" s="6">
        <v>5900</v>
      </c>
    </row>
    <row r="52" spans="1:8" x14ac:dyDescent="0.2">
      <c r="A52" s="9" t="s">
        <v>59</v>
      </c>
      <c r="B52" s="33">
        <f>SUM(B53:B55)</f>
        <v>10555726.27</v>
      </c>
      <c r="C52" s="33">
        <f>SUM(C53:C55)</f>
        <v>64479660.719999999</v>
      </c>
      <c r="D52" s="33">
        <f t="shared" si="0"/>
        <v>75035386.989999995</v>
      </c>
      <c r="E52" s="33">
        <f>SUM(E53:E55)</f>
        <v>7996366.2399999993</v>
      </c>
      <c r="F52" s="38">
        <f>SUM(F53:F55)</f>
        <v>7996366.2399999993</v>
      </c>
      <c r="G52" s="33">
        <f t="shared" si="1"/>
        <v>67039020.749999993</v>
      </c>
      <c r="H52" s="10">
        <v>0</v>
      </c>
    </row>
    <row r="53" spans="1:8" x14ac:dyDescent="0.2">
      <c r="A53" s="11" t="s">
        <v>98</v>
      </c>
      <c r="B53" s="32">
        <v>9855726.2699999996</v>
      </c>
      <c r="C53" s="32">
        <v>62649104.289999999</v>
      </c>
      <c r="D53" s="32">
        <f t="shared" si="0"/>
        <v>72504830.560000002</v>
      </c>
      <c r="E53" s="32">
        <v>7965809.8099999996</v>
      </c>
      <c r="F53" s="32">
        <v>7965809.8099999996</v>
      </c>
      <c r="G53" s="32">
        <f t="shared" si="1"/>
        <v>64539020.75</v>
      </c>
      <c r="H53" s="6">
        <v>6100</v>
      </c>
    </row>
    <row r="54" spans="1:8" x14ac:dyDescent="0.2">
      <c r="A54" s="11" t="s">
        <v>99</v>
      </c>
      <c r="B54" s="32">
        <v>0</v>
      </c>
      <c r="C54" s="32">
        <v>0</v>
      </c>
      <c r="D54" s="32">
        <f t="shared" si="0"/>
        <v>0</v>
      </c>
      <c r="E54" s="32">
        <v>0</v>
      </c>
      <c r="F54" s="32">
        <v>0</v>
      </c>
      <c r="G54" s="32">
        <f t="shared" si="1"/>
        <v>0</v>
      </c>
      <c r="H54" s="6">
        <v>6200</v>
      </c>
    </row>
    <row r="55" spans="1:8" x14ac:dyDescent="0.2">
      <c r="A55" s="11" t="s">
        <v>100</v>
      </c>
      <c r="B55" s="32">
        <v>700000</v>
      </c>
      <c r="C55" s="32">
        <v>1830556.43</v>
      </c>
      <c r="D55" s="32">
        <f t="shared" si="0"/>
        <v>2530556.4299999997</v>
      </c>
      <c r="E55" s="32">
        <v>30556.43</v>
      </c>
      <c r="F55" s="32">
        <v>30556.43</v>
      </c>
      <c r="G55" s="32">
        <f t="shared" si="1"/>
        <v>2499999.9999999995</v>
      </c>
      <c r="H55" s="6">
        <v>6300</v>
      </c>
    </row>
    <row r="56" spans="1:8" x14ac:dyDescent="0.2">
      <c r="A56" s="9" t="s">
        <v>120</v>
      </c>
      <c r="B56" s="33">
        <f>SUM(B57:B63)</f>
        <v>0</v>
      </c>
      <c r="C56" s="33">
        <f>SUM(C57:C63)</f>
        <v>0</v>
      </c>
      <c r="D56" s="33">
        <f t="shared" si="0"/>
        <v>0</v>
      </c>
      <c r="E56" s="33">
        <f>SUM(E57:E63)</f>
        <v>0</v>
      </c>
      <c r="F56" s="33">
        <f>SUM(F57:F63)</f>
        <v>0</v>
      </c>
      <c r="G56" s="33">
        <f t="shared" si="1"/>
        <v>0</v>
      </c>
      <c r="H56" s="10">
        <v>0</v>
      </c>
    </row>
    <row r="57" spans="1:8" x14ac:dyDescent="0.2">
      <c r="A57" s="11" t="s">
        <v>127</v>
      </c>
      <c r="B57" s="32">
        <v>0</v>
      </c>
      <c r="C57" s="32">
        <v>0</v>
      </c>
      <c r="D57" s="32">
        <f t="shared" si="0"/>
        <v>0</v>
      </c>
      <c r="E57" s="32">
        <v>0</v>
      </c>
      <c r="F57" s="32">
        <v>0</v>
      </c>
      <c r="G57" s="32">
        <f t="shared" si="1"/>
        <v>0</v>
      </c>
      <c r="H57" s="6">
        <v>7100</v>
      </c>
    </row>
    <row r="58" spans="1:8" x14ac:dyDescent="0.2">
      <c r="A58" s="11" t="s">
        <v>101</v>
      </c>
      <c r="B58" s="32">
        <v>0</v>
      </c>
      <c r="C58" s="32">
        <v>0</v>
      </c>
      <c r="D58" s="32">
        <f t="shared" si="0"/>
        <v>0</v>
      </c>
      <c r="E58" s="32">
        <v>0</v>
      </c>
      <c r="F58" s="32">
        <v>0</v>
      </c>
      <c r="G58" s="32">
        <f t="shared" si="1"/>
        <v>0</v>
      </c>
      <c r="H58" s="6">
        <v>7200</v>
      </c>
    </row>
    <row r="59" spans="1:8" x14ac:dyDescent="0.2">
      <c r="A59" s="11" t="s">
        <v>102</v>
      </c>
      <c r="B59" s="32">
        <v>0</v>
      </c>
      <c r="C59" s="32">
        <v>0</v>
      </c>
      <c r="D59" s="32">
        <f t="shared" si="0"/>
        <v>0</v>
      </c>
      <c r="E59" s="32">
        <v>0</v>
      </c>
      <c r="F59" s="32">
        <v>0</v>
      </c>
      <c r="G59" s="32">
        <f t="shared" si="1"/>
        <v>0</v>
      </c>
      <c r="H59" s="6">
        <v>7300</v>
      </c>
    </row>
    <row r="60" spans="1:8" x14ac:dyDescent="0.2">
      <c r="A60" s="11" t="s">
        <v>103</v>
      </c>
      <c r="B60" s="32">
        <v>0</v>
      </c>
      <c r="C60" s="32">
        <v>0</v>
      </c>
      <c r="D60" s="32">
        <f t="shared" si="0"/>
        <v>0</v>
      </c>
      <c r="E60" s="32">
        <v>0</v>
      </c>
      <c r="F60" s="32">
        <v>0</v>
      </c>
      <c r="G60" s="32">
        <f t="shared" si="1"/>
        <v>0</v>
      </c>
      <c r="H60" s="6">
        <v>7400</v>
      </c>
    </row>
    <row r="61" spans="1:8" x14ac:dyDescent="0.2">
      <c r="A61" s="11" t="s">
        <v>104</v>
      </c>
      <c r="B61" s="32">
        <v>0</v>
      </c>
      <c r="C61" s="32">
        <v>0</v>
      </c>
      <c r="D61" s="32">
        <f t="shared" si="0"/>
        <v>0</v>
      </c>
      <c r="E61" s="32">
        <v>0</v>
      </c>
      <c r="F61" s="32">
        <v>0</v>
      </c>
      <c r="G61" s="32">
        <f t="shared" si="1"/>
        <v>0</v>
      </c>
      <c r="H61" s="6">
        <v>7500</v>
      </c>
    </row>
    <row r="62" spans="1:8" x14ac:dyDescent="0.2">
      <c r="A62" s="11" t="s">
        <v>105</v>
      </c>
      <c r="B62" s="32">
        <v>0</v>
      </c>
      <c r="C62" s="32">
        <v>0</v>
      </c>
      <c r="D62" s="32">
        <f t="shared" si="0"/>
        <v>0</v>
      </c>
      <c r="E62" s="32">
        <v>0</v>
      </c>
      <c r="F62" s="32">
        <v>0</v>
      </c>
      <c r="G62" s="32">
        <f t="shared" si="1"/>
        <v>0</v>
      </c>
      <c r="H62" s="6">
        <v>7600</v>
      </c>
    </row>
    <row r="63" spans="1:8" x14ac:dyDescent="0.2">
      <c r="A63" s="11" t="s">
        <v>106</v>
      </c>
      <c r="B63" s="32">
        <v>0</v>
      </c>
      <c r="C63" s="32">
        <v>0</v>
      </c>
      <c r="D63" s="32">
        <f t="shared" si="0"/>
        <v>0</v>
      </c>
      <c r="E63" s="32">
        <v>0</v>
      </c>
      <c r="F63" s="32">
        <v>0</v>
      </c>
      <c r="G63" s="32">
        <f t="shared" si="1"/>
        <v>0</v>
      </c>
      <c r="H63" s="6">
        <v>7900</v>
      </c>
    </row>
    <row r="64" spans="1:8" x14ac:dyDescent="0.2">
      <c r="A64" s="9" t="s">
        <v>121</v>
      </c>
      <c r="B64" s="33">
        <f>SUM(B65:B67)</f>
        <v>0</v>
      </c>
      <c r="C64" s="33">
        <f>SUM(C65:C67)</f>
        <v>0</v>
      </c>
      <c r="D64" s="33">
        <f t="shared" si="0"/>
        <v>0</v>
      </c>
      <c r="E64" s="33">
        <f>SUM(E65:E67)</f>
        <v>0</v>
      </c>
      <c r="F64" s="33">
        <f>SUM(F65:F67)</f>
        <v>0</v>
      </c>
      <c r="G64" s="33">
        <f t="shared" si="1"/>
        <v>0</v>
      </c>
      <c r="H64" s="10">
        <v>0</v>
      </c>
    </row>
    <row r="65" spans="1:8" x14ac:dyDescent="0.2">
      <c r="A65" s="11" t="s">
        <v>36</v>
      </c>
      <c r="B65" s="32">
        <v>0</v>
      </c>
      <c r="C65" s="32">
        <v>0</v>
      </c>
      <c r="D65" s="32">
        <f t="shared" si="0"/>
        <v>0</v>
      </c>
      <c r="E65" s="32">
        <v>0</v>
      </c>
      <c r="F65" s="32">
        <v>0</v>
      </c>
      <c r="G65" s="32">
        <f t="shared" si="1"/>
        <v>0</v>
      </c>
      <c r="H65" s="6">
        <v>8100</v>
      </c>
    </row>
    <row r="66" spans="1:8" x14ac:dyDescent="0.2">
      <c r="A66" s="11" t="s">
        <v>37</v>
      </c>
      <c r="B66" s="32">
        <v>0</v>
      </c>
      <c r="C66" s="32">
        <v>0</v>
      </c>
      <c r="D66" s="32">
        <f t="shared" si="0"/>
        <v>0</v>
      </c>
      <c r="E66" s="32">
        <v>0</v>
      </c>
      <c r="F66" s="32">
        <v>0</v>
      </c>
      <c r="G66" s="32">
        <f t="shared" si="1"/>
        <v>0</v>
      </c>
      <c r="H66" s="6">
        <v>8300</v>
      </c>
    </row>
    <row r="67" spans="1:8" x14ac:dyDescent="0.2">
      <c r="A67" s="11" t="s">
        <v>38</v>
      </c>
      <c r="B67" s="32">
        <v>0</v>
      </c>
      <c r="C67" s="32">
        <v>0</v>
      </c>
      <c r="D67" s="32">
        <f t="shared" si="0"/>
        <v>0</v>
      </c>
      <c r="E67" s="32">
        <v>0</v>
      </c>
      <c r="F67" s="32">
        <v>0</v>
      </c>
      <c r="G67" s="32">
        <f t="shared" si="1"/>
        <v>0</v>
      </c>
      <c r="H67" s="6">
        <v>8500</v>
      </c>
    </row>
    <row r="68" spans="1:8" x14ac:dyDescent="0.2">
      <c r="A68" s="9" t="s">
        <v>60</v>
      </c>
      <c r="B68" s="33">
        <f>SUM(B69:B75)</f>
        <v>0</v>
      </c>
      <c r="C68" s="33">
        <f>SUM(C69:C75)</f>
        <v>0</v>
      </c>
      <c r="D68" s="33">
        <f t="shared" si="0"/>
        <v>0</v>
      </c>
      <c r="E68" s="33">
        <f>SUM(E69:E75)</f>
        <v>0</v>
      </c>
      <c r="F68" s="33">
        <f>SUM(F69:F75)</f>
        <v>0</v>
      </c>
      <c r="G68" s="33">
        <f t="shared" si="1"/>
        <v>0</v>
      </c>
      <c r="H68" s="10">
        <v>0</v>
      </c>
    </row>
    <row r="69" spans="1:8" x14ac:dyDescent="0.2">
      <c r="A69" s="11" t="s">
        <v>107</v>
      </c>
      <c r="B69" s="32">
        <v>0</v>
      </c>
      <c r="C69" s="32">
        <v>0</v>
      </c>
      <c r="D69" s="32">
        <f t="shared" ref="D69:D75" si="2">B69+C69</f>
        <v>0</v>
      </c>
      <c r="E69" s="32">
        <v>0</v>
      </c>
      <c r="F69" s="32">
        <v>0</v>
      </c>
      <c r="G69" s="32">
        <f t="shared" ref="G69:G75" si="3">D69-E69</f>
        <v>0</v>
      </c>
      <c r="H69" s="6">
        <v>9100</v>
      </c>
    </row>
    <row r="70" spans="1:8" x14ac:dyDescent="0.2">
      <c r="A70" s="11" t="s">
        <v>108</v>
      </c>
      <c r="B70" s="32">
        <v>0</v>
      </c>
      <c r="C70" s="32">
        <v>0</v>
      </c>
      <c r="D70" s="32">
        <f t="shared" si="2"/>
        <v>0</v>
      </c>
      <c r="E70" s="32">
        <v>0</v>
      </c>
      <c r="F70" s="32">
        <v>0</v>
      </c>
      <c r="G70" s="32">
        <f t="shared" si="3"/>
        <v>0</v>
      </c>
      <c r="H70" s="6">
        <v>9200</v>
      </c>
    </row>
    <row r="71" spans="1:8" x14ac:dyDescent="0.2">
      <c r="A71" s="11" t="s">
        <v>109</v>
      </c>
      <c r="B71" s="32">
        <v>0</v>
      </c>
      <c r="C71" s="32">
        <v>0</v>
      </c>
      <c r="D71" s="32">
        <f t="shared" si="2"/>
        <v>0</v>
      </c>
      <c r="E71" s="32">
        <v>0</v>
      </c>
      <c r="F71" s="32">
        <v>0</v>
      </c>
      <c r="G71" s="32">
        <f t="shared" si="3"/>
        <v>0</v>
      </c>
      <c r="H71" s="6">
        <v>9300</v>
      </c>
    </row>
    <row r="72" spans="1:8" x14ac:dyDescent="0.2">
      <c r="A72" s="11" t="s">
        <v>110</v>
      </c>
      <c r="B72" s="32">
        <v>0</v>
      </c>
      <c r="C72" s="32">
        <v>0</v>
      </c>
      <c r="D72" s="32">
        <f t="shared" si="2"/>
        <v>0</v>
      </c>
      <c r="E72" s="32">
        <v>0</v>
      </c>
      <c r="F72" s="32">
        <v>0</v>
      </c>
      <c r="G72" s="32">
        <f t="shared" si="3"/>
        <v>0</v>
      </c>
      <c r="H72" s="6">
        <v>9400</v>
      </c>
    </row>
    <row r="73" spans="1:8" x14ac:dyDescent="0.2">
      <c r="A73" s="11" t="s">
        <v>111</v>
      </c>
      <c r="B73" s="32">
        <v>0</v>
      </c>
      <c r="C73" s="32">
        <v>0</v>
      </c>
      <c r="D73" s="32">
        <f t="shared" si="2"/>
        <v>0</v>
      </c>
      <c r="E73" s="32">
        <v>0</v>
      </c>
      <c r="F73" s="32">
        <v>0</v>
      </c>
      <c r="G73" s="32">
        <f t="shared" si="3"/>
        <v>0</v>
      </c>
      <c r="H73" s="6">
        <v>9500</v>
      </c>
    </row>
    <row r="74" spans="1:8" x14ac:dyDescent="0.2">
      <c r="A74" s="11" t="s">
        <v>112</v>
      </c>
      <c r="B74" s="32">
        <v>0</v>
      </c>
      <c r="C74" s="32">
        <v>0</v>
      </c>
      <c r="D74" s="32">
        <f t="shared" si="2"/>
        <v>0</v>
      </c>
      <c r="E74" s="32">
        <v>0</v>
      </c>
      <c r="F74" s="32">
        <v>0</v>
      </c>
      <c r="G74" s="32">
        <f t="shared" si="3"/>
        <v>0</v>
      </c>
      <c r="H74" s="6">
        <v>9600</v>
      </c>
    </row>
    <row r="75" spans="1:8" x14ac:dyDescent="0.2">
      <c r="A75" s="12" t="s">
        <v>113</v>
      </c>
      <c r="B75" s="34">
        <v>0</v>
      </c>
      <c r="C75" s="34">
        <v>0</v>
      </c>
      <c r="D75" s="34">
        <f t="shared" si="2"/>
        <v>0</v>
      </c>
      <c r="E75" s="34">
        <v>0</v>
      </c>
      <c r="F75" s="34">
        <v>0</v>
      </c>
      <c r="G75" s="34">
        <f t="shared" si="3"/>
        <v>0</v>
      </c>
      <c r="H75" s="6">
        <v>9900</v>
      </c>
    </row>
    <row r="76" spans="1:8" x14ac:dyDescent="0.2">
      <c r="A76" s="7" t="s">
        <v>122</v>
      </c>
      <c r="B76" s="36">
        <f t="shared" ref="B76:G76" si="4">SUM(B4+B12+B22+B32+B42+B52+B56+B64+B68)</f>
        <v>215087807.53999999</v>
      </c>
      <c r="C76" s="36">
        <f t="shared" si="4"/>
        <v>73802282.810000002</v>
      </c>
      <c r="D76" s="36">
        <f t="shared" si="4"/>
        <v>288890090.34999996</v>
      </c>
      <c r="E76" s="36">
        <f t="shared" si="4"/>
        <v>47125706.43</v>
      </c>
      <c r="F76" s="36">
        <f t="shared" si="4"/>
        <v>47125706.43</v>
      </c>
      <c r="G76" s="36">
        <f t="shared" si="4"/>
        <v>241764383.91999999</v>
      </c>
    </row>
    <row r="78" spans="1:8" ht="12" x14ac:dyDescent="0.2">
      <c r="A78" s="58" t="s">
        <v>115</v>
      </c>
      <c r="B78" s="58"/>
      <c r="C78" s="58"/>
      <c r="D78" s="58"/>
      <c r="E78" s="58"/>
      <c r="F78" s="58"/>
      <c r="G78" s="58"/>
    </row>
    <row r="79" spans="1:8" ht="12" x14ac:dyDescent="0.2">
      <c r="A79" s="39"/>
      <c r="B79" s="39"/>
      <c r="C79" s="39"/>
      <c r="D79" s="39"/>
      <c r="E79" s="39"/>
      <c r="F79" s="39"/>
      <c r="G79" s="39"/>
    </row>
    <row r="80" spans="1:8" ht="12" x14ac:dyDescent="0.2">
      <c r="A80" s="39"/>
      <c r="B80" s="39"/>
      <c r="C80" s="39"/>
      <c r="D80" s="39"/>
      <c r="E80" s="39"/>
      <c r="F80" s="39"/>
      <c r="G80" s="39"/>
    </row>
    <row r="81" spans="1:7" ht="12" x14ac:dyDescent="0.2">
      <c r="A81" s="40" t="s">
        <v>142</v>
      </c>
      <c r="B81" s="41"/>
      <c r="C81" s="42"/>
      <c r="D81" s="42"/>
      <c r="E81" s="59" t="s">
        <v>142</v>
      </c>
      <c r="F81" s="59"/>
      <c r="G81" s="59"/>
    </row>
    <row r="82" spans="1:7" ht="12" x14ac:dyDescent="0.2">
      <c r="A82" s="43" t="s">
        <v>143</v>
      </c>
      <c r="B82" s="41"/>
      <c r="C82" s="42"/>
      <c r="D82" s="42"/>
      <c r="E82" s="53" t="s">
        <v>144</v>
      </c>
      <c r="F82" s="53"/>
      <c r="G82" s="53"/>
    </row>
    <row r="83" spans="1:7" ht="12" x14ac:dyDescent="0.2">
      <c r="A83" s="44" t="s">
        <v>145</v>
      </c>
      <c r="B83" s="41"/>
      <c r="C83" s="42"/>
      <c r="D83" s="42"/>
      <c r="E83" s="54" t="s">
        <v>146</v>
      </c>
      <c r="F83" s="54"/>
      <c r="G83" s="54"/>
    </row>
  </sheetData>
  <sheetProtection formatCells="0" formatColumns="0" formatRows="0" autoFilter="0"/>
  <mergeCells count="7">
    <mergeCell ref="E82:G82"/>
    <mergeCell ref="E83:G83"/>
    <mergeCell ref="A1:G1"/>
    <mergeCell ref="G2:G3"/>
    <mergeCell ref="B2:F2"/>
    <mergeCell ref="A78:G78"/>
    <mergeCell ref="E81:G8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50" t="s">
        <v>141</v>
      </c>
      <c r="B1" s="51"/>
      <c r="C1" s="51"/>
      <c r="D1" s="51"/>
      <c r="E1" s="51"/>
      <c r="F1" s="51"/>
      <c r="G1" s="52"/>
    </row>
    <row r="2" spans="1:7" x14ac:dyDescent="0.2">
      <c r="A2" s="19"/>
      <c r="B2" s="50" t="s">
        <v>56</v>
      </c>
      <c r="C2" s="51"/>
      <c r="D2" s="51"/>
      <c r="E2" s="51"/>
      <c r="F2" s="52"/>
      <c r="G2" s="45" t="s">
        <v>55</v>
      </c>
    </row>
    <row r="3" spans="1:7" ht="24.95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46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7">
        <f t="shared" ref="B5:G5" si="0">SUM(B6:B13)</f>
        <v>2149520.9</v>
      </c>
      <c r="C5" s="27">
        <f t="shared" si="0"/>
        <v>0</v>
      </c>
      <c r="D5" s="27">
        <f t="shared" si="0"/>
        <v>2149520.9</v>
      </c>
      <c r="E5" s="27">
        <f t="shared" si="0"/>
        <v>163888.54</v>
      </c>
      <c r="F5" s="27">
        <f t="shared" si="0"/>
        <v>163888.54</v>
      </c>
      <c r="G5" s="27">
        <f t="shared" si="0"/>
        <v>1985632.3599999999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116</v>
      </c>
      <c r="B8" s="23">
        <v>2149520.9</v>
      </c>
      <c r="C8" s="23">
        <v>0</v>
      </c>
      <c r="D8" s="23">
        <f t="shared" si="1"/>
        <v>2149520.9</v>
      </c>
      <c r="E8" s="23">
        <v>163888.54</v>
      </c>
      <c r="F8" s="23">
        <v>163888.54</v>
      </c>
      <c r="G8" s="23">
        <f t="shared" si="2"/>
        <v>1985632.3599999999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7">
        <f t="shared" ref="B15:G15" si="3">SUM(B16:B22)</f>
        <v>212938286.63999999</v>
      </c>
      <c r="C15" s="27">
        <f t="shared" si="3"/>
        <v>73802282.809999987</v>
      </c>
      <c r="D15" s="27">
        <f t="shared" si="3"/>
        <v>286740569.44999999</v>
      </c>
      <c r="E15" s="27">
        <f t="shared" si="3"/>
        <v>46961817.890000001</v>
      </c>
      <c r="F15" s="27">
        <f t="shared" si="3"/>
        <v>46961817.890000001</v>
      </c>
      <c r="G15" s="27">
        <f t="shared" si="3"/>
        <v>239778751.56</v>
      </c>
    </row>
    <row r="16" spans="1:7" x14ac:dyDescent="0.2">
      <c r="A16" s="17" t="s">
        <v>42</v>
      </c>
      <c r="B16" s="23">
        <v>28237584.48</v>
      </c>
      <c r="C16" s="23">
        <v>5285809.0999999996</v>
      </c>
      <c r="D16" s="23">
        <f>B16+C16</f>
        <v>33523393.579999998</v>
      </c>
      <c r="E16" s="23">
        <v>5934444.9900000002</v>
      </c>
      <c r="F16" s="23">
        <v>5934444.9900000002</v>
      </c>
      <c r="G16" s="23">
        <f t="shared" ref="G16:G22" si="4">D16-E16</f>
        <v>27588948.589999996</v>
      </c>
    </row>
    <row r="17" spans="1:7" x14ac:dyDescent="0.2">
      <c r="A17" s="17" t="s">
        <v>27</v>
      </c>
      <c r="B17" s="23">
        <v>184700702.16</v>
      </c>
      <c r="C17" s="23">
        <v>68516473.709999993</v>
      </c>
      <c r="D17" s="23">
        <f t="shared" ref="D17:D22" si="5">B17+C17</f>
        <v>253217175.87</v>
      </c>
      <c r="E17" s="23">
        <v>41027372.899999999</v>
      </c>
      <c r="F17" s="23">
        <v>41027372.899999999</v>
      </c>
      <c r="G17" s="23">
        <f t="shared" si="4"/>
        <v>212189802.97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0</v>
      </c>
      <c r="C19" s="23">
        <v>0</v>
      </c>
      <c r="D19" s="23">
        <f t="shared" si="5"/>
        <v>0</v>
      </c>
      <c r="E19" s="23">
        <v>0</v>
      </c>
      <c r="F19" s="23">
        <v>0</v>
      </c>
      <c r="G19" s="23">
        <f t="shared" si="4"/>
        <v>0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0</v>
      </c>
      <c r="C21" s="23">
        <v>0</v>
      </c>
      <c r="D21" s="23">
        <f t="shared" si="5"/>
        <v>0</v>
      </c>
      <c r="E21" s="23">
        <v>0</v>
      </c>
      <c r="F21" s="23">
        <v>0</v>
      </c>
      <c r="G21" s="23">
        <f t="shared" si="4"/>
        <v>0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7">
        <f t="shared" ref="B24:G24" si="6">SUM(B25:B33)</f>
        <v>0</v>
      </c>
      <c r="C24" s="27">
        <f t="shared" si="6"/>
        <v>0</v>
      </c>
      <c r="D24" s="27">
        <f t="shared" si="6"/>
        <v>0</v>
      </c>
      <c r="E24" s="27">
        <f t="shared" si="6"/>
        <v>0</v>
      </c>
      <c r="F24" s="27">
        <f t="shared" si="6"/>
        <v>0</v>
      </c>
      <c r="G24" s="27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7">
        <f t="shared" ref="B35:G35" si="9">SUM(B36:B39)</f>
        <v>0</v>
      </c>
      <c r="C35" s="27">
        <f t="shared" si="9"/>
        <v>0</v>
      </c>
      <c r="D35" s="27">
        <f t="shared" si="9"/>
        <v>0</v>
      </c>
      <c r="E35" s="27">
        <f t="shared" si="9"/>
        <v>0</v>
      </c>
      <c r="F35" s="27">
        <f t="shared" si="9"/>
        <v>0</v>
      </c>
      <c r="G35" s="27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122</v>
      </c>
      <c r="B41" s="24">
        <f t="shared" ref="B41:G41" si="12">SUM(B35+B24+B15+B5)</f>
        <v>215087807.53999999</v>
      </c>
      <c r="C41" s="24">
        <f t="shared" si="12"/>
        <v>73802282.809999987</v>
      </c>
      <c r="D41" s="24">
        <f t="shared" si="12"/>
        <v>288890090.34999996</v>
      </c>
      <c r="E41" s="24">
        <f t="shared" si="12"/>
        <v>47125706.43</v>
      </c>
      <c r="F41" s="24">
        <f t="shared" si="12"/>
        <v>47125706.43</v>
      </c>
      <c r="G41" s="24">
        <f t="shared" si="12"/>
        <v>241764383.92000002</v>
      </c>
    </row>
    <row r="43" spans="1:7" x14ac:dyDescent="0.2">
      <c r="A43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2026-05-13T16:38:10Z</cp:lastPrinted>
  <dcterms:created xsi:type="dcterms:W3CDTF">2014-02-10T03:37:14Z</dcterms:created>
  <dcterms:modified xsi:type="dcterms:W3CDTF">2026-05-22T15:14:00Z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